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180E358-BBF7-46AB-AC8D-07E0649CB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0" l="1"/>
  <c r="F27" i="20" s="1"/>
  <c r="E26" i="20"/>
  <c r="E27" i="20" s="1"/>
  <c r="D26" i="20"/>
  <c r="D27" i="20" s="1"/>
  <c r="F19" i="20"/>
  <c r="F20" i="20" s="1"/>
  <c r="E19" i="20"/>
  <c r="E20" i="20" s="1"/>
  <c r="D19" i="20"/>
  <c r="D20" i="20" s="1"/>
  <c r="F11" i="20"/>
  <c r="F12" i="20" s="1"/>
  <c r="E11" i="20"/>
  <c r="E12" i="20" s="1"/>
  <c r="D11" i="20"/>
  <c r="D12" i="20" s="1"/>
  <c r="L50" i="16" l="1"/>
  <c r="M50" i="16"/>
  <c r="N50" i="16"/>
  <c r="L79" i="16"/>
  <c r="M79" i="16"/>
  <c r="N79" i="16"/>
  <c r="M56" i="16"/>
  <c r="N56" i="16"/>
  <c r="L56" i="16"/>
  <c r="L41" i="16" l="1"/>
  <c r="M41" i="16"/>
  <c r="N41" i="16"/>
  <c r="L68" i="16"/>
  <c r="M68" i="16"/>
  <c r="N68" i="16"/>
  <c r="L63" i="16"/>
  <c r="M63" i="16"/>
  <c r="N63" i="16"/>
  <c r="L74" i="16"/>
  <c r="M74" i="16"/>
  <c r="N74" i="16"/>
  <c r="I9" i="15"/>
  <c r="I10" i="15" s="1"/>
  <c r="H9" i="15"/>
  <c r="H10" i="15" s="1"/>
  <c r="G9" i="15"/>
  <c r="G10" i="15" s="1"/>
  <c r="N80" i="16" l="1"/>
  <c r="M80" i="16"/>
  <c r="L80" i="16"/>
  <c r="L14" i="16"/>
  <c r="L42" i="16" s="1"/>
  <c r="M14" i="16"/>
  <c r="M42" i="16" s="1"/>
  <c r="N14" i="16"/>
  <c r="N42" i="16" s="1"/>
  <c r="L18" i="16" l="1"/>
  <c r="M18" i="16"/>
  <c r="N18" i="16"/>
  <c r="L37" i="16"/>
  <c r="M37" i="16"/>
  <c r="N37" i="16"/>
  <c r="N53" i="16" l="1"/>
  <c r="N57" i="16" s="1"/>
  <c r="M53" i="16"/>
  <c r="M57" i="16" s="1"/>
  <c r="L53" i="16"/>
  <c r="L57" i="16" s="1"/>
  <c r="L27" i="16" l="1"/>
  <c r="M27" i="16"/>
  <c r="N27" i="16"/>
  <c r="L22" i="16"/>
  <c r="M22" i="16"/>
  <c r="N22" i="16"/>
  <c r="N81" i="16" l="1"/>
  <c r="I5" i="12" s="1"/>
  <c r="M81" i="16"/>
  <c r="D5" i="12" s="1"/>
  <c r="L8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<sst xmlns="http://schemas.openxmlformats.org/spreadsheetml/2006/main" count="553" uniqueCount="354">
  <si>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</si>
  <si>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</si>
  <si>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</si>
  <si>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</si>
  <si>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</si>
  <si>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</si>
  <si>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</si>
  <si>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</si>
  <si>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</si>
  <si>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</si>
  <si>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</si>
  <si>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</si>
  <si>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</si>
  <si>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</si>
  <si>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</si>
  <si>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</si>
  <si>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</si>
  <si>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</si>
  <si>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</si>
  <si>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</si>
  <si>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</si>
  <si>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</si>
  <si>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</si>
  <si>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</si>
  <si>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</si>
  <si>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</si>
  <si>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</si>
  <si>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</si>
  <si>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</si>
  <si>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</si>
  <si>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</si>
  <si>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</si>
  <si>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</si>
  <si>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</si>
  <si>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</si>
  <si>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</si>
  <si>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</si>
  <si>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</si>
  <si>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</si>
  <si>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</si>
  <si>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</si>
  <si>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</si>
  <si>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</si>
  <si>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</si>
  <si>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</si>
  <si>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</si>
  <si>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</si>
  <si>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</si>
  <si>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</si>
  <si>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</si>
  <si>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</si>
  <si>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</si>
  <si>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</si>
  <si>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</si>
  <si>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</si>
  <si>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</si>
  <si>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</si>
  <si>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</si>
  <si>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</si>
  <si>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</si>
  <si>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</si>
  <si>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</si>
  <si>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</si>
  <si>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</si>
  <si>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</si>
  <si>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</si>
  <si>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</si>
  <si>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</si>
  <si>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</si>
  <si>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</si>
  <si>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</si>
  <si>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</si>
  <si>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</si>
  <si>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</si>
  <si>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</si>
  <si>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</si>
  <si>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</si>
  <si>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</si>
  <si>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</si>
  <si>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</si>
  <si>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</si>
  <si>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</si>
  <si>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</si>
  <si>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</si>
  <si>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</si>
  <si>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</si>
  <si>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</si>
  <si>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</si>
  <si>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</si>
  <si>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</si>
  <si>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</si>
  <si>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</si>
  <si>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</si>
  <si>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</si>
  <si>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</si>
  <si>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</si>
  <si>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</si>
  <si>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</si>
  <si>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</si>
  <si>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</si>
  <si>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</si>
  <si>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</si>
  <si>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</si>
  <si>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</si>
  <si>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</si>
  <si>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</si>
  <si>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</si>
  <si>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</si>
  <si>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</si>
  <si>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</si>
  <si>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</si>
  <si>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</si>
  <si>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</si>
  <si>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</si>
  <si>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</si>
  <si>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</si>
  <si>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</si>
  <si>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</si>
  <si>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</si>
  <si>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</si>
  <si>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</si>
  <si>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</si>
  <si>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</si>
  <si>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</si>
  <si>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</si>
  <si>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</si>
  <si>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</si>
  <si>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</si>
  <si>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</si>
  <si>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</si>
  <si>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</si>
  <si>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</si>
  <si>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</si>
  <si>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</si>
  <si>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</si>
  <si>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</si>
  <si>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</si>
  <si>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</si>
  <si>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</si>
  <si>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</si>
  <si>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</si>
  <si>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</si>
  <si>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</si>
  <si>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</si>
  <si>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</si>
  <si>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</si>
  <si>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</si>
  <si>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</si>
  <si>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</si>
  <si>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</si>
  <si>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</si>
  <si>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</si>
  <si>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</si>
  <si>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</si>
  <si>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</si>
  <si>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</si>
  <si>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</si>
  <si>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</si>
  <si>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</si>
  <si>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</si>
  <si>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</si>
  <si>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</si>
  <si>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</si>
  <si>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</si>
  <si>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</si>
  <si>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</si>
  <si>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</si>
  <si>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</si>
  <si>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</si>
  <si>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</si>
  <si>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</si>
  <si>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</si>
  <si>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</si>
  <si>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</si>
  <si>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</si>
  <si>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</si>
  <si>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</si>
  <si>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</si>
  <si>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</si>
  <si>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</si>
  <si>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</si>
  <si>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</si>
  <si>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</si>
  <si>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</si>
  <si>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</si>
  <si>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</si>
  <si>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</si>
  <si>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</si>
  <si>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</si>
  <si>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</si>
  <si>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</si>
  <si>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</si>
  <si>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</si>
  <si>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</si>
  <si>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</si>
  <si>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</si>
  <si>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</si>
  <si>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</si>
  <si>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</si>
  <si>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</si>
  <si>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</si>
  <si>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</si>
  <si>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</si>
  <si>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</si>
  <si>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</si>
  <si>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</si>
  <si>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</si>
  <si>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</si>
  <si>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</si>
  <si>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</si>
  <si>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</si>
  <si>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</si>
  <si>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</si>
  <si>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</si>
  <si>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</si>
  <si>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</si>
  <si>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</si>
  <si>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</si>
  <si>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</si>
  <si>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</si>
  <si>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</si>
  <si>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</si>
  <si>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</si>
  <si>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</si>
  <si>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</si>
  <si>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</si>
  <si>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</si>
  <si>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</si>
  <si>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</si>
  <si>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</si>
  <si>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</si>
  <si>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</si>
  <si>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</si>
  <si>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</si>
  <si>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</si>
  <si>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</si>
  <si>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</si>
  <si>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</si>
  <si>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</si>
  <si>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</si>
  <si>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</si>
  <si>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</si>
  <si>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</si>
  <si>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</si>
  <si>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</si>
  <si>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</si>
  <si>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</si>
  <si>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</si>
  <si>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</si>
  <si>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</si>
  <si>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</si>
  <si>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</si>
  <si>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</si>
  <si>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</si>
  <si>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</si>
  <si>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</si>
  <si>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</si>
  <si>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</si>
  <si>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</si>
  <si>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</si>
  <si>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</si>
  <si>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</si>
  <si>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</si>
  <si>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</si>
  <si>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</si>
  <si>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</si>
  <si>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</si>
  <si>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</si>
  <si>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</si>
  <si>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</si>
  <si>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</si>
  <si>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</si>
  <si>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</si>
  <si>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</si>
  <si>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</si>
  <si>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</si>
  <si>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</si>
  <si>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</si>
  <si>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</si>
  <si>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</si>
  <si>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</si>
  <si>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</si>
  <si>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</si>
  <si>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</si>
  <si>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</si>
  <si>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</si>
  <si>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</si>
  <si>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</si>
  <si>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</si>
  <si>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</si>
  <si>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</si>
  <si>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</si>
  <si>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</si>
  <si>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</si>
  <si>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</si>
  <si>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</si>
  <si>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</si>
  <si>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</si>
  <si>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</si>
  <si>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</si>
  <si>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</si>
  <si>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</si>
  <si>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</si>
  <si>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</si>
  <si>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</si>
  <si>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</si>
  <si>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</si>
  <si>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</si>
  <si>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</si>
  <si>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</si>
  <si>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</si>
  <si>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</si>
  <si>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</si>
  <si>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</si>
  <si>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</si>
  <si>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</si>
  <si>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</si>
  <si>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</si>
  <si>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</si>
  <si>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</si>
  <si>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</si>
  <si>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</si>
  <si>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</si>
  <si>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</si>
  <si>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</si>
  <si>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</si>
  <si>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</si>
  <si>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ISX Trading Indices of Monday 7/9/2026</t>
  </si>
  <si>
    <t>Bulletin No (156)</t>
  </si>
  <si>
    <t>Monday 7/9/2026</t>
  </si>
  <si>
    <t xml:space="preserve">OTC Platform Trading Bulletin No (156) </t>
  </si>
  <si>
    <t>Iraq Stock Exchange not trading companies of Monday 7/9/2026</t>
  </si>
  <si>
    <t xml:space="preserve">Regular Market Bulletin No (156) </t>
  </si>
  <si>
    <t>Second Platform Market Bulletin No (156)</t>
  </si>
  <si>
    <t xml:space="preserve">Non-Disclosing Platform Companies Bulletin No (156) </t>
  </si>
  <si>
    <t>GAM Companies OTC</t>
  </si>
  <si>
    <t>Non Iraqis' Bulletin  Monday sept  7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</si>
  <si>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</si>
  <si>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</si>
  <si>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</si>
  <si>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</si>
  <si>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</si>
  <si>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Al-Mansour Bank</t>
  </si>
  <si>
    <t>Total Bank sector</t>
  </si>
  <si>
    <t>Non Iraqi Trading of Regular Market (Sell)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</si>
  <si>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</si>
  <si>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</si>
  <si>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</si>
  <si>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</si>
  <si>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</si>
  <si>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</si>
  <si>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</si>
  <si>
    <t>special orders</t>
  </si>
  <si>
    <t>Baraem Al-Khair Brokerage Company executed an intentional cross order on the shares of Al-Ansari Bank, involving 24,600,000,000 shares with a total value of IQD 1,230,000,000, during the additional trading session (after 1:00 p.m.), in accordance with the procedures for executing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</si>
</sst>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b/>
      <sz val="11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0" fillId="0" borderId="0" xfId="0" applyFont="1"/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0" borderId="0" xfId="0" applyFont="1"/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86" fillId="0" borderId="132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7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167" fontId="86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67" fontId="86" fillId="0" borderId="132" xfId="1500" applyNumberFormat="1" applyFont="1" applyBorder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8" fillId="0" borderId="140" xfId="0" applyFont="1" applyBorder="1" applyAlignment="1">
      <alignment horizontal="center" vertical="center" wrapText="1"/>
    </xf>
    <xf numFmtId="0" fontId="88" fillId="0" borderId="141" xfId="0" applyFont="1" applyBorder="1" applyAlignment="1">
      <alignment horizontal="center" vertical="center" wrapText="1"/>
    </xf>
    <xf numFmtId="164" fontId="79" fillId="3" borderId="97" xfId="0" applyNumberFormat="1" applyFont="1" applyFill="1" applyBorder="1" applyAlignment="1">
      <alignment horizontal="left" vertical="top" wrapText="1"/>
    </xf>
    <xf numFmtId="164" fontId="79" fillId="3" borderId="132" xfId="0" applyNumberFormat="1" applyFont="1" applyFill="1" applyBorder="1" applyAlignment="1">
      <alignment horizontal="left" vertical="top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6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167" fontId="87" fillId="0" borderId="18" xfId="1500" applyNumberFormat="1" applyFont="1" applyBorder="1" applyAlignment="1">
      <alignment horizontal="left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97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97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15</xdr:row>
      <xdr:rowOff>28575</xdr:rowOff>
    </xdr:from>
    <xdr:to>
      <xdr:col>6</xdr:col>
      <xdr:colOff>1247774</xdr:colOff>
      <xdr:row>22</xdr:row>
      <xdr:rowOff>238769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77AD7B-3709-2EEB-375A-1F551F2C5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49" y="4714875"/>
          <a:ext cx="5857875" cy="2553344"/>
        </a:xfrm>
        <a:prstGeom prst="rect">
          <a:avLst/>
        </a:prstGeom>
      </xdr:spPr>
    </xdr:pic>
    <xdr:clientData/>
  </xdr:twoCellAnchor>
  <xdr:twoCellAnchor editAs="oneCell">
    <xdr:from>
      <xdr:col>6</xdr:col>
      <xdr:colOff>1276350</xdr:colOff>
      <xdr:row>15</xdr:row>
      <xdr:rowOff>28575</xdr:rowOff>
    </xdr:from>
    <xdr:to>
      <xdr:col>13</xdr:col>
      <xdr:colOff>2447925</xdr:colOff>
      <xdr:row>22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37FBED-1BD8-B679-BB1F-9E9DDBE02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10300" y="4714875"/>
          <a:ext cx="6067425" cy="2562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6</xdr:row>
      <xdr:rowOff>0</xdr:rowOff>
    </xdr:from>
    <xdr:to>
      <xdr:col>13</xdr:col>
      <xdr:colOff>2447925</xdr:colOff>
      <xdr:row>15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C49B412-3531-9394-608B-95D51A3B8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05875" y="1857375"/>
          <a:ext cx="3371850" cy="282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5</xdr:col>
      <xdr:colOff>1267239</xdr:colOff>
      <xdr:row>29</xdr:row>
      <xdr:rowOff>298174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3DA232-2654-476C-C08A-ADF9A481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45326" cy="313082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30</xdr:row>
      <xdr:rowOff>16566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C97489-1A65-E5E5-A6D0-C7F0C34D7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3163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42</xdr:row>
      <xdr:rowOff>17911</xdr:rowOff>
    </xdr:from>
    <xdr:to>
      <xdr:col>13</xdr:col>
      <xdr:colOff>1552894</xdr:colOff>
      <xdr:row>42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57</xdr:row>
      <xdr:rowOff>22981</xdr:rowOff>
    </xdr:from>
    <xdr:to>
      <xdr:col>14</xdr:col>
      <xdr:colOff>400</xdr:colOff>
      <xdr:row>57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134938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10" zoomScaleNormal="100" workbookViewId="0">
      <selection activeCell="C24" sqref="C24:N2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5" ht="31.5" customHeight="1">
      <c r="B1" s="171" t="s">
        <v>0</v>
      </c>
      <c r="C1" s="172"/>
      <c r="D1" s="173"/>
      <c r="E1" s="174"/>
      <c r="F1" s="175"/>
      <c r="G1" s="175"/>
      <c r="H1" s="175"/>
      <c r="I1" s="175"/>
      <c r="J1" s="175"/>
      <c r="K1" s="176"/>
      <c r="L1" s="19"/>
      <c r="M1" s="19"/>
      <c r="N1" s="19"/>
    </row>
    <row r="2" spans="2:15" ht="30" customHeight="1">
      <c r="B2" s="184" t="s">
        <v>328</v>
      </c>
      <c r="C2" s="185"/>
      <c r="D2" s="18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5" ht="21" customHeight="1">
      <c r="B3" s="177" t="s">
        <v>327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9"/>
    </row>
    <row r="4" spans="2:15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5" ht="24.95" customHeight="1">
      <c r="B5" s="180" t="s">
        <v>61</v>
      </c>
      <c r="C5" s="181"/>
      <c r="D5" s="182">
        <f>'Bullient '!M81+OTC!H10</f>
        <v>24985871905</v>
      </c>
      <c r="E5" s="183"/>
      <c r="F5" s="23"/>
      <c r="G5" s="180" t="s">
        <v>62</v>
      </c>
      <c r="H5" s="181"/>
      <c r="I5" s="182">
        <f>'Bullient '!N81+OTC!I10</f>
        <v>2040965008.99</v>
      </c>
      <c r="J5" s="183"/>
      <c r="K5" s="24"/>
      <c r="L5" s="180" t="s">
        <v>8</v>
      </c>
      <c r="M5" s="181"/>
      <c r="N5" s="25">
        <f>'Bullient '!L81+OTC!G10</f>
        <v>921</v>
      </c>
    </row>
    <row r="6" spans="2:15" ht="24.95" customHeight="1">
      <c r="B6" s="19"/>
      <c r="C6" s="19"/>
      <c r="D6" s="21"/>
      <c r="E6" s="26"/>
      <c r="F6" s="21"/>
      <c r="G6" s="21"/>
      <c r="H6" s="21"/>
      <c r="I6" s="21"/>
      <c r="J6" s="27"/>
      <c r="K6" s="187"/>
      <c r="L6" s="188"/>
      <c r="M6" s="189"/>
      <c r="N6" s="28"/>
    </row>
    <row r="7" spans="2:15" ht="24.95" customHeight="1">
      <c r="B7" s="190" t="s">
        <v>1</v>
      </c>
      <c r="C7" s="191"/>
      <c r="D7" s="192"/>
      <c r="E7" s="29">
        <v>989.02</v>
      </c>
      <c r="F7" s="30"/>
      <c r="G7" s="190" t="s">
        <v>5</v>
      </c>
      <c r="H7" s="191"/>
      <c r="I7" s="192"/>
      <c r="J7" s="29">
        <v>1241.03</v>
      </c>
      <c r="K7" s="155"/>
      <c r="L7" s="156"/>
      <c r="M7" s="157"/>
      <c r="N7" s="18"/>
    </row>
    <row r="8" spans="2:15" ht="24.95" customHeight="1">
      <c r="B8" s="190" t="s">
        <v>2</v>
      </c>
      <c r="C8" s="191"/>
      <c r="D8" s="192"/>
      <c r="E8" s="29">
        <v>998.12</v>
      </c>
      <c r="F8" s="31"/>
      <c r="G8" s="190" t="s">
        <v>6</v>
      </c>
      <c r="H8" s="191"/>
      <c r="I8" s="192"/>
      <c r="J8" s="29">
        <v>1244.1199999999999</v>
      </c>
      <c r="K8" s="155"/>
      <c r="L8" s="156"/>
      <c r="M8" s="157"/>
      <c r="N8" s="18"/>
    </row>
    <row r="9" spans="2:15" ht="24.95" customHeight="1">
      <c r="B9" s="161" t="s">
        <v>3</v>
      </c>
      <c r="C9" s="162"/>
      <c r="D9" s="163"/>
      <c r="E9" s="117">
        <f>((E7/E8)-1)*100</f>
        <v>-0.91171402236204235</v>
      </c>
      <c r="F9" s="31"/>
      <c r="G9" s="161" t="s">
        <v>3</v>
      </c>
      <c r="H9" s="162"/>
      <c r="I9" s="163"/>
      <c r="J9" s="117">
        <f>((J7/J8)-1)*100</f>
        <v>-0.24836832459890212</v>
      </c>
      <c r="K9" s="155"/>
      <c r="L9" s="156"/>
      <c r="M9" s="157"/>
      <c r="N9" s="18"/>
    </row>
    <row r="10" spans="2:15" ht="24.95" customHeight="1">
      <c r="B10" s="161" t="s">
        <v>4</v>
      </c>
      <c r="C10" s="162"/>
      <c r="D10" s="163"/>
      <c r="E10" s="117">
        <f>E7-E8</f>
        <v>-9.1000000000000227</v>
      </c>
      <c r="F10" s="21"/>
      <c r="G10" s="161" t="s">
        <v>4</v>
      </c>
      <c r="H10" s="162"/>
      <c r="I10" s="163"/>
      <c r="J10" s="117">
        <f>J7-J8</f>
        <v>-3.0899999999999181</v>
      </c>
      <c r="K10" s="155"/>
      <c r="L10" s="156"/>
      <c r="M10" s="157"/>
      <c r="N10" s="18"/>
    </row>
    <row r="11" spans="2:15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93"/>
      <c r="L11" s="156"/>
      <c r="M11" s="157"/>
      <c r="N11" s="18"/>
    </row>
    <row r="12" spans="2:15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48</v>
      </c>
      <c r="I12" s="39" t="s">
        <v>63</v>
      </c>
      <c r="J12" s="38">
        <v>20</v>
      </c>
      <c r="K12" s="155"/>
      <c r="L12" s="156"/>
      <c r="M12" s="157"/>
      <c r="N12" s="18"/>
      <c r="O12" s="32"/>
    </row>
    <row r="13" spans="2:15" ht="24.95" customHeight="1">
      <c r="B13" s="37" t="s">
        <v>67</v>
      </c>
      <c r="C13" s="38">
        <v>45</v>
      </c>
      <c r="D13" s="39" t="s">
        <v>63</v>
      </c>
      <c r="E13" s="38">
        <v>1</v>
      </c>
      <c r="F13" s="30"/>
      <c r="G13" s="158" t="s">
        <v>65</v>
      </c>
      <c r="H13" s="159"/>
      <c r="I13" s="160"/>
      <c r="J13" s="38">
        <v>8</v>
      </c>
      <c r="K13" s="155"/>
      <c r="L13" s="156"/>
      <c r="M13" s="157"/>
      <c r="N13" s="18"/>
      <c r="O13" s="32"/>
    </row>
    <row r="14" spans="2:15" ht="24.95" customHeight="1">
      <c r="B14" s="161" t="s">
        <v>80</v>
      </c>
      <c r="C14" s="162" t="s">
        <v>10</v>
      </c>
      <c r="D14" s="163" t="s">
        <v>10</v>
      </c>
      <c r="E14" s="38">
        <v>1</v>
      </c>
      <c r="F14" s="21"/>
      <c r="G14" s="164" t="s">
        <v>66</v>
      </c>
      <c r="H14" s="165"/>
      <c r="I14" s="166"/>
      <c r="J14" s="38">
        <v>19</v>
      </c>
      <c r="K14" s="155"/>
      <c r="L14" s="156"/>
      <c r="M14" s="157"/>
      <c r="N14" s="26"/>
    </row>
    <row r="15" spans="2:15" ht="24.95" customHeight="1">
      <c r="B15" s="161" t="s">
        <v>64</v>
      </c>
      <c r="C15" s="162" t="s">
        <v>11</v>
      </c>
      <c r="D15" s="163" t="s">
        <v>11</v>
      </c>
      <c r="E15" s="41">
        <v>9</v>
      </c>
      <c r="F15" s="18"/>
      <c r="G15" s="161" t="s">
        <v>335</v>
      </c>
      <c r="H15" s="162" t="s">
        <v>10</v>
      </c>
      <c r="I15" s="163" t="s">
        <v>10</v>
      </c>
      <c r="J15" s="38">
        <v>1</v>
      </c>
      <c r="K15" s="26"/>
      <c r="L15" s="26"/>
      <c r="M15" s="26"/>
      <c r="N15" s="26"/>
      <c r="O15" s="32"/>
    </row>
    <row r="16" spans="2:15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50.25" customHeight="1">
      <c r="A24" s="167" t="s">
        <v>352</v>
      </c>
      <c r="B24" s="168"/>
      <c r="C24" s="169" t="s">
        <v>353</v>
      </c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70"/>
    </row>
    <row r="25" spans="1:15" ht="33" customHeight="1">
      <c r="A25" s="152" t="s">
        <v>12</v>
      </c>
      <c r="B25" s="153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</row>
  </sheetData>
  <mergeCells count="34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G15:I15"/>
    <mergeCell ref="A24:B24"/>
    <mergeCell ref="C24:N2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5" t="s">
        <v>59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4" ht="36.75" customHeight="1">
      <c r="A3" s="196" t="s">
        <v>329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4" ht="21">
      <c r="A4" s="42"/>
      <c r="B4" s="42"/>
      <c r="C4" s="194" t="s">
        <v>13</v>
      </c>
      <c r="D4" s="194"/>
      <c r="E4" s="194"/>
      <c r="F4" s="194"/>
      <c r="G4" s="42"/>
      <c r="H4" s="194" t="s">
        <v>14</v>
      </c>
      <c r="I4" s="194"/>
      <c r="J4" s="194"/>
      <c r="K4" s="194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121</v>
      </c>
      <c r="D6" s="76">
        <v>0.08</v>
      </c>
      <c r="E6" s="85">
        <v>14.29</v>
      </c>
      <c r="F6" s="79">
        <v>55373849</v>
      </c>
      <c r="G6" s="42"/>
      <c r="H6" s="46" t="s">
        <v>297</v>
      </c>
      <c r="I6" s="76">
        <v>0.13</v>
      </c>
      <c r="J6" s="86">
        <v>-7.14</v>
      </c>
      <c r="K6" s="79">
        <v>210000</v>
      </c>
      <c r="L6" s="1"/>
      <c r="M6" s="1"/>
    </row>
    <row r="7" spans="1:14" s="48" customFormat="1" ht="17.100000000000001" customHeight="1">
      <c r="A7" s="42"/>
      <c r="B7" s="42"/>
      <c r="C7" s="46" t="s">
        <v>321</v>
      </c>
      <c r="D7" s="76">
        <v>8.4499999999999993</v>
      </c>
      <c r="E7" s="85">
        <v>8.33</v>
      </c>
      <c r="F7" s="79">
        <v>8529</v>
      </c>
      <c r="G7" s="42"/>
      <c r="H7" s="46" t="s">
        <v>305</v>
      </c>
      <c r="I7" s="76">
        <v>0.13</v>
      </c>
      <c r="J7" s="86">
        <v>-7.14</v>
      </c>
      <c r="K7" s="79">
        <v>6002541</v>
      </c>
      <c r="L7" s="1"/>
    </row>
    <row r="8" spans="1:14" s="48" customFormat="1" ht="17.100000000000001" customHeight="1">
      <c r="A8" s="42"/>
      <c r="B8" s="42"/>
      <c r="C8" s="46" t="s">
        <v>128</v>
      </c>
      <c r="D8" s="76">
        <v>2.7</v>
      </c>
      <c r="E8" s="85">
        <v>5.88</v>
      </c>
      <c r="F8" s="79">
        <v>10000</v>
      </c>
      <c r="G8" s="42"/>
      <c r="H8" s="46" t="s">
        <v>319</v>
      </c>
      <c r="I8" s="76">
        <v>9</v>
      </c>
      <c r="J8" s="86">
        <v>-6.7357512953367893</v>
      </c>
      <c r="K8" s="79">
        <v>10000</v>
      </c>
    </row>
    <row r="9" spans="1:14" s="48" customFormat="1" ht="17.100000000000001" customHeight="1">
      <c r="A9" s="42"/>
      <c r="B9" s="42"/>
      <c r="C9" s="46" t="s">
        <v>238</v>
      </c>
      <c r="D9" s="76">
        <v>0.32</v>
      </c>
      <c r="E9" s="85">
        <v>3.23</v>
      </c>
      <c r="F9" s="92">
        <v>500000</v>
      </c>
      <c r="G9" s="42"/>
      <c r="H9" s="99" t="s">
        <v>221</v>
      </c>
      <c r="I9" s="93">
        <v>61.2</v>
      </c>
      <c r="J9" s="103">
        <v>-6.56</v>
      </c>
      <c r="K9" s="92">
        <v>21000</v>
      </c>
    </row>
    <row r="10" spans="1:14" s="48" customFormat="1" ht="17.100000000000001" customHeight="1">
      <c r="A10" s="42"/>
      <c r="B10" s="42"/>
      <c r="C10" s="46" t="s">
        <v>123</v>
      </c>
      <c r="D10" s="76">
        <v>1.4</v>
      </c>
      <c r="E10" s="85">
        <v>2.9411764705882248</v>
      </c>
      <c r="F10" s="92">
        <v>50000</v>
      </c>
      <c r="G10" s="42"/>
      <c r="H10" s="99" t="s">
        <v>291</v>
      </c>
      <c r="I10" s="93">
        <v>2.5</v>
      </c>
      <c r="J10" s="103">
        <v>-5.66</v>
      </c>
      <c r="K10" s="92">
        <v>5000198</v>
      </c>
    </row>
    <row r="11" spans="1:14" s="48" customFormat="1" ht="33" customHeight="1">
      <c r="A11" s="42"/>
      <c r="B11" s="42"/>
      <c r="C11" s="195" t="s">
        <v>60</v>
      </c>
      <c r="D11" s="195"/>
      <c r="E11" s="195"/>
      <c r="F11" s="195"/>
      <c r="G11" s="195"/>
      <c r="H11" s="195"/>
      <c r="I11" s="195"/>
      <c r="J11" s="195"/>
      <c r="K11" s="195"/>
    </row>
    <row r="12" spans="1:14" s="48" customFormat="1" ht="33" customHeight="1">
      <c r="A12" s="42"/>
      <c r="B12" s="42"/>
      <c r="C12" s="195"/>
      <c r="D12" s="195"/>
      <c r="E12" s="195"/>
      <c r="F12" s="195"/>
      <c r="G12" s="195"/>
      <c r="H12" s="195"/>
      <c r="I12" s="195"/>
      <c r="J12" s="195"/>
      <c r="K12" s="195"/>
    </row>
    <row r="13" spans="1:14" ht="29.25" customHeight="1">
      <c r="A13" s="42"/>
      <c r="B13" s="42"/>
      <c r="C13" s="194" t="s">
        <v>18</v>
      </c>
      <c r="D13" s="194"/>
      <c r="E13" s="194"/>
      <c r="F13" s="194"/>
      <c r="G13" s="89"/>
      <c r="H13" s="194" t="s">
        <v>7</v>
      </c>
      <c r="I13" s="194"/>
      <c r="J13" s="194"/>
      <c r="K13" s="194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213</v>
      </c>
      <c r="D15" s="76">
        <v>0.05</v>
      </c>
      <c r="E15" s="77">
        <v>0</v>
      </c>
      <c r="F15" s="79">
        <v>24600000000</v>
      </c>
      <c r="G15" s="1"/>
      <c r="H15" s="99" t="s">
        <v>213</v>
      </c>
      <c r="I15" s="93">
        <v>0.05</v>
      </c>
      <c r="J15" s="94">
        <v>0</v>
      </c>
      <c r="K15" s="92">
        <v>1230000000</v>
      </c>
    </row>
    <row r="16" spans="1:14" ht="17.100000000000001" customHeight="1">
      <c r="A16" s="42"/>
      <c r="B16" s="42"/>
      <c r="C16" s="46" t="s">
        <v>161</v>
      </c>
      <c r="D16" s="76">
        <v>2.1</v>
      </c>
      <c r="E16" s="77">
        <v>-0.94</v>
      </c>
      <c r="F16" s="79">
        <v>145958764</v>
      </c>
      <c r="G16" s="1"/>
      <c r="H16" s="99" t="s">
        <v>161</v>
      </c>
      <c r="I16" s="93">
        <v>2.1</v>
      </c>
      <c r="J16" s="94">
        <v>-0.94</v>
      </c>
      <c r="K16" s="92">
        <v>307323200.30000001</v>
      </c>
    </row>
    <row r="17" spans="1:11" ht="17.100000000000001" customHeight="1">
      <c r="A17" s="42"/>
      <c r="B17" s="42"/>
      <c r="C17" s="46" t="s">
        <v>121</v>
      </c>
      <c r="D17" s="76">
        <v>0.08</v>
      </c>
      <c r="E17" s="77">
        <v>14.29</v>
      </c>
      <c r="F17" s="79">
        <v>55373849</v>
      </c>
      <c r="G17" s="1"/>
      <c r="H17" s="99" t="s">
        <v>181</v>
      </c>
      <c r="I17" s="93">
        <v>15.75</v>
      </c>
      <c r="J17" s="94">
        <v>0</v>
      </c>
      <c r="K17" s="92">
        <v>91209647.459999993</v>
      </c>
    </row>
    <row r="18" spans="1:11" ht="17.100000000000001" customHeight="1">
      <c r="A18" s="42"/>
      <c r="B18" s="42"/>
      <c r="C18" s="46" t="s">
        <v>173</v>
      </c>
      <c r="D18" s="76">
        <v>3.82</v>
      </c>
      <c r="E18" s="77">
        <v>0</v>
      </c>
      <c r="F18" s="79">
        <v>22292078</v>
      </c>
      <c r="G18" s="1"/>
      <c r="H18" s="99" t="s">
        <v>173</v>
      </c>
      <c r="I18" s="93">
        <v>3.82</v>
      </c>
      <c r="J18" s="94">
        <v>0</v>
      </c>
      <c r="K18" s="92">
        <v>85501230.810000002</v>
      </c>
    </row>
    <row r="19" spans="1:11" ht="16.5" customHeight="1">
      <c r="A19" s="42"/>
      <c r="B19" s="42"/>
      <c r="C19" s="46" t="s">
        <v>189</v>
      </c>
      <c r="D19" s="76">
        <v>0.23</v>
      </c>
      <c r="E19" s="77">
        <v>-4.17</v>
      </c>
      <c r="F19" s="79">
        <v>21102853</v>
      </c>
      <c r="G19" s="1"/>
      <c r="H19" s="99" t="s">
        <v>240</v>
      </c>
      <c r="I19" s="93">
        <v>5.45</v>
      </c>
      <c r="J19" s="94">
        <v>-1.8</v>
      </c>
      <c r="K19" s="92">
        <v>73636952.709999993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5"/>
  <sheetViews>
    <sheetView topLeftCell="A52" zoomScale="130" zoomScaleNormal="130" workbookViewId="0">
      <selection activeCell="C78" sqref="C78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00" t="s">
        <v>332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203" t="s">
        <v>29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05"/>
    </row>
    <row r="4" spans="1:14" ht="15" customHeight="1">
      <c r="A4" s="57"/>
      <c r="B4" s="99" t="s">
        <v>238</v>
      </c>
      <c r="C4" s="100" t="s">
        <v>239</v>
      </c>
      <c r="D4" s="93">
        <v>0.32</v>
      </c>
      <c r="E4" s="93">
        <v>0.32</v>
      </c>
      <c r="F4" s="93">
        <v>0.32</v>
      </c>
      <c r="G4" s="93">
        <v>0.32</v>
      </c>
      <c r="H4" s="93">
        <v>0.31</v>
      </c>
      <c r="I4" s="93">
        <v>0.32</v>
      </c>
      <c r="J4" s="93">
        <v>0.31</v>
      </c>
      <c r="K4" s="94">
        <v>3.23</v>
      </c>
      <c r="L4" s="91">
        <v>2</v>
      </c>
      <c r="M4" s="92">
        <v>500000</v>
      </c>
      <c r="N4" s="92">
        <v>160000</v>
      </c>
    </row>
    <row r="5" spans="1:14" ht="15" customHeight="1">
      <c r="A5" s="57"/>
      <c r="B5" s="99" t="s">
        <v>175</v>
      </c>
      <c r="C5" s="100" t="s">
        <v>176</v>
      </c>
      <c r="D5" s="93">
        <v>3</v>
      </c>
      <c r="E5" s="93">
        <v>3</v>
      </c>
      <c r="F5" s="93">
        <v>2.97</v>
      </c>
      <c r="G5" s="93">
        <v>2.99</v>
      </c>
      <c r="H5" s="93">
        <v>3</v>
      </c>
      <c r="I5" s="93">
        <v>2.97</v>
      </c>
      <c r="J5" s="93">
        <v>3</v>
      </c>
      <c r="K5" s="94">
        <v>-1</v>
      </c>
      <c r="L5" s="91">
        <v>42</v>
      </c>
      <c r="M5" s="92">
        <v>10729107</v>
      </c>
      <c r="N5" s="92">
        <v>32116583.23</v>
      </c>
    </row>
    <row r="6" spans="1:14" ht="15" customHeight="1">
      <c r="A6" s="57"/>
      <c r="B6" s="99" t="s">
        <v>256</v>
      </c>
      <c r="C6" s="100" t="s">
        <v>257</v>
      </c>
      <c r="D6" s="93">
        <v>0.57999999999999996</v>
      </c>
      <c r="E6" s="93">
        <v>0.57999999999999996</v>
      </c>
      <c r="F6" s="93">
        <v>0.56000000000000005</v>
      </c>
      <c r="G6" s="93">
        <v>0.56999999999999995</v>
      </c>
      <c r="H6" s="93">
        <v>0.57999999999999996</v>
      </c>
      <c r="I6" s="93">
        <v>0.56999999999999995</v>
      </c>
      <c r="J6" s="93">
        <v>0.57999999999999996</v>
      </c>
      <c r="K6" s="94">
        <v>-1.72</v>
      </c>
      <c r="L6" s="91">
        <v>19</v>
      </c>
      <c r="M6" s="92">
        <v>14345545</v>
      </c>
      <c r="N6" s="92">
        <v>8196535.9500000002</v>
      </c>
    </row>
    <row r="7" spans="1:14" ht="15" customHeight="1">
      <c r="A7" s="57"/>
      <c r="B7" s="99" t="s">
        <v>189</v>
      </c>
      <c r="C7" s="100" t="s">
        <v>190</v>
      </c>
      <c r="D7" s="93">
        <v>0.24</v>
      </c>
      <c r="E7" s="93">
        <v>0.24</v>
      </c>
      <c r="F7" s="93">
        <v>0.23</v>
      </c>
      <c r="G7" s="93">
        <v>0.23</v>
      </c>
      <c r="H7" s="93">
        <v>0.24</v>
      </c>
      <c r="I7" s="93">
        <v>0.23</v>
      </c>
      <c r="J7" s="93">
        <v>0.24</v>
      </c>
      <c r="K7" s="94">
        <v>-4.17</v>
      </c>
      <c r="L7" s="91">
        <v>6</v>
      </c>
      <c r="M7" s="92">
        <v>21102853</v>
      </c>
      <c r="N7" s="92">
        <v>4873656.1900000004</v>
      </c>
    </row>
    <row r="8" spans="1:14" ht="15" customHeight="1">
      <c r="A8" s="57"/>
      <c r="B8" s="99" t="s">
        <v>271</v>
      </c>
      <c r="C8" s="100" t="s">
        <v>272</v>
      </c>
      <c r="D8" s="93">
        <v>0.33</v>
      </c>
      <c r="E8" s="93">
        <v>0.33</v>
      </c>
      <c r="F8" s="93">
        <v>0.33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2</v>
      </c>
      <c r="M8" s="92">
        <v>155000</v>
      </c>
      <c r="N8" s="92">
        <v>51150</v>
      </c>
    </row>
    <row r="9" spans="1:14" ht="15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13</v>
      </c>
      <c r="M9" s="92">
        <v>14757772</v>
      </c>
      <c r="N9" s="92">
        <v>5755531.0800000001</v>
      </c>
    </row>
    <row r="10" spans="1:14" ht="15" customHeight="1">
      <c r="A10" s="57"/>
      <c r="B10" s="99" t="s">
        <v>289</v>
      </c>
      <c r="C10" s="100" t="s">
        <v>290</v>
      </c>
      <c r="D10" s="93">
        <v>0.98</v>
      </c>
      <c r="E10" s="93">
        <v>0.98</v>
      </c>
      <c r="F10" s="93">
        <v>0.97</v>
      </c>
      <c r="G10" s="93">
        <v>0.97</v>
      </c>
      <c r="H10" s="93">
        <v>0.97</v>
      </c>
      <c r="I10" s="93">
        <v>0.97</v>
      </c>
      <c r="J10" s="93">
        <v>0.97</v>
      </c>
      <c r="K10" s="94">
        <v>0</v>
      </c>
      <c r="L10" s="91">
        <v>21</v>
      </c>
      <c r="M10" s="92">
        <v>10099800</v>
      </c>
      <c r="N10" s="92">
        <v>9796817.1999999993</v>
      </c>
    </row>
    <row r="11" spans="1:14" ht="15" customHeight="1">
      <c r="A11" s="57"/>
      <c r="B11" s="99" t="s">
        <v>121</v>
      </c>
      <c r="C11" s="100" t="s">
        <v>122</v>
      </c>
      <c r="D11" s="93">
        <v>7.0000000000000007E-2</v>
      </c>
      <c r="E11" s="93">
        <v>0.08</v>
      </c>
      <c r="F11" s="93">
        <v>7.0000000000000007E-2</v>
      </c>
      <c r="G11" s="93">
        <v>7.0000000000000007E-2</v>
      </c>
      <c r="H11" s="93">
        <v>7.0000000000000007E-2</v>
      </c>
      <c r="I11" s="93">
        <v>0.08</v>
      </c>
      <c r="J11" s="93">
        <v>7.0000000000000007E-2</v>
      </c>
      <c r="K11" s="94">
        <v>14.29</v>
      </c>
      <c r="L11" s="91">
        <v>14</v>
      </c>
      <c r="M11" s="92">
        <v>55373849</v>
      </c>
      <c r="N11" s="92">
        <v>3959097.92</v>
      </c>
    </row>
    <row r="12" spans="1:14" ht="15" customHeight="1">
      <c r="A12" s="57"/>
      <c r="B12" s="99" t="s">
        <v>161</v>
      </c>
      <c r="C12" s="100" t="s">
        <v>162</v>
      </c>
      <c r="D12" s="93">
        <v>2.12</v>
      </c>
      <c r="E12" s="93">
        <v>2.12</v>
      </c>
      <c r="F12" s="93">
        <v>2.1</v>
      </c>
      <c r="G12" s="93">
        <v>2.11</v>
      </c>
      <c r="H12" s="93">
        <v>2.12</v>
      </c>
      <c r="I12" s="93">
        <v>2.1</v>
      </c>
      <c r="J12" s="93">
        <v>2.12</v>
      </c>
      <c r="K12" s="94">
        <v>-0.94</v>
      </c>
      <c r="L12" s="91">
        <v>136</v>
      </c>
      <c r="M12" s="92">
        <v>145958764</v>
      </c>
      <c r="N12" s="92">
        <v>307323200.30000001</v>
      </c>
    </row>
    <row r="13" spans="1:14" ht="15" customHeight="1">
      <c r="A13" s="57"/>
      <c r="B13" s="99" t="s">
        <v>173</v>
      </c>
      <c r="C13" s="100" t="s">
        <v>174</v>
      </c>
      <c r="D13" s="93">
        <v>3.82</v>
      </c>
      <c r="E13" s="93">
        <v>4</v>
      </c>
      <c r="F13" s="93">
        <v>3.81</v>
      </c>
      <c r="G13" s="93">
        <v>3.84</v>
      </c>
      <c r="H13" s="93">
        <v>3.83</v>
      </c>
      <c r="I13" s="93">
        <v>3.82</v>
      </c>
      <c r="J13" s="93">
        <v>3.82</v>
      </c>
      <c r="K13" s="94">
        <v>0</v>
      </c>
      <c r="L13" s="91">
        <v>79</v>
      </c>
      <c r="M13" s="92">
        <v>22292078</v>
      </c>
      <c r="N13" s="92">
        <v>85501230.810000002</v>
      </c>
    </row>
    <row r="14" spans="1:14" ht="15" customHeight="1">
      <c r="A14" s="57"/>
      <c r="B14" s="206" t="s">
        <v>86</v>
      </c>
      <c r="C14" s="207"/>
      <c r="D14" s="208"/>
      <c r="E14" s="209"/>
      <c r="F14" s="209"/>
      <c r="G14" s="209"/>
      <c r="H14" s="209"/>
      <c r="I14" s="209"/>
      <c r="J14" s="209"/>
      <c r="K14" s="210"/>
      <c r="L14" s="59">
        <f>SUM(L4:L13)</f>
        <v>334</v>
      </c>
      <c r="M14" s="59">
        <f>SUM(M4:M13)</f>
        <v>295314768</v>
      </c>
      <c r="N14" s="60">
        <f>SUM(N4:N13)</f>
        <v>457733802.68000001</v>
      </c>
    </row>
    <row r="15" spans="1:14" ht="15" customHeight="1">
      <c r="A15" s="57"/>
      <c r="B15" s="203" t="s">
        <v>30</v>
      </c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05"/>
    </row>
    <row r="16" spans="1:14" ht="15" customHeight="1">
      <c r="A16" s="57"/>
      <c r="B16" s="46" t="s">
        <v>181</v>
      </c>
      <c r="C16" s="58" t="s">
        <v>182</v>
      </c>
      <c r="D16" s="62">
        <v>15.75</v>
      </c>
      <c r="E16" s="76">
        <v>15.76</v>
      </c>
      <c r="F16" s="76">
        <v>15.73</v>
      </c>
      <c r="G16" s="76">
        <v>15.74</v>
      </c>
      <c r="H16" s="76">
        <v>15.75</v>
      </c>
      <c r="I16" s="76">
        <v>15.75</v>
      </c>
      <c r="J16" s="76">
        <v>15.75</v>
      </c>
      <c r="K16" s="77">
        <v>0</v>
      </c>
      <c r="L16" s="78">
        <v>110</v>
      </c>
      <c r="M16" s="79">
        <v>5793156</v>
      </c>
      <c r="N16" s="79">
        <v>91209647.459999993</v>
      </c>
    </row>
    <row r="17" spans="1:14" ht="15" customHeight="1">
      <c r="A17" s="57"/>
      <c r="B17" s="99" t="s">
        <v>303</v>
      </c>
      <c r="C17" s="100" t="s">
        <v>304</v>
      </c>
      <c r="D17" s="93">
        <v>3.7</v>
      </c>
      <c r="E17" s="93">
        <v>3.72</v>
      </c>
      <c r="F17" s="76">
        <v>3.7</v>
      </c>
      <c r="G17" s="76">
        <v>3.72</v>
      </c>
      <c r="H17" s="76">
        <v>3.72</v>
      </c>
      <c r="I17" s="76">
        <v>3.72</v>
      </c>
      <c r="J17" s="76">
        <v>3.7</v>
      </c>
      <c r="K17" s="77">
        <v>0.54</v>
      </c>
      <c r="L17" s="78">
        <v>11</v>
      </c>
      <c r="M17" s="79">
        <v>252617</v>
      </c>
      <c r="N17" s="79">
        <v>939035.75</v>
      </c>
    </row>
    <row r="18" spans="1:14" ht="15" customHeight="1">
      <c r="A18" s="57"/>
      <c r="B18" s="206" t="s">
        <v>108</v>
      </c>
      <c r="C18" s="207"/>
      <c r="D18" s="208"/>
      <c r="E18" s="209"/>
      <c r="F18" s="209"/>
      <c r="G18" s="209"/>
      <c r="H18" s="209"/>
      <c r="I18" s="209"/>
      <c r="J18" s="209"/>
      <c r="K18" s="210"/>
      <c r="L18" s="61">
        <f>SUM(L16:L17)</f>
        <v>121</v>
      </c>
      <c r="M18" s="59">
        <f>SUM(M16:M17)</f>
        <v>6045773</v>
      </c>
      <c r="N18" s="47">
        <f>SUM(N16:N17)</f>
        <v>92148683.209999993</v>
      </c>
    </row>
    <row r="19" spans="1:14" ht="15" customHeight="1">
      <c r="A19" s="57"/>
      <c r="B19" s="203" t="s">
        <v>91</v>
      </c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05"/>
    </row>
    <row r="20" spans="1:14" ht="15" customHeight="1">
      <c r="A20" s="57"/>
      <c r="B20" s="46" t="s">
        <v>185</v>
      </c>
      <c r="C20" s="58" t="s">
        <v>186</v>
      </c>
      <c r="D20" s="93">
        <v>0.71</v>
      </c>
      <c r="E20" s="93">
        <v>0.71</v>
      </c>
      <c r="F20" s="93">
        <v>0.7</v>
      </c>
      <c r="G20" s="93">
        <v>0.71</v>
      </c>
      <c r="H20" s="76">
        <v>0.73</v>
      </c>
      <c r="I20" s="93">
        <v>0.7</v>
      </c>
      <c r="J20" s="93">
        <v>0.73</v>
      </c>
      <c r="K20" s="94">
        <v>-4.1100000000000003</v>
      </c>
      <c r="L20" s="91">
        <v>3</v>
      </c>
      <c r="M20" s="92">
        <v>1010000</v>
      </c>
      <c r="N20" s="92">
        <v>717000</v>
      </c>
    </row>
    <row r="21" spans="1:14" ht="15" customHeight="1">
      <c r="A21" s="57"/>
      <c r="B21" s="46" t="s">
        <v>246</v>
      </c>
      <c r="C21" s="58" t="s">
        <v>247</v>
      </c>
      <c r="D21" s="76">
        <v>0.66</v>
      </c>
      <c r="E21" s="93">
        <v>0.66</v>
      </c>
      <c r="F21" s="93">
        <v>0.65</v>
      </c>
      <c r="G21" s="76">
        <v>0.66</v>
      </c>
      <c r="H21" s="76">
        <v>0.65</v>
      </c>
      <c r="I21" s="93">
        <v>0.65</v>
      </c>
      <c r="J21" s="93">
        <v>0.65</v>
      </c>
      <c r="K21" s="94">
        <v>0</v>
      </c>
      <c r="L21" s="91">
        <v>8</v>
      </c>
      <c r="M21" s="92">
        <v>780305</v>
      </c>
      <c r="N21" s="92">
        <v>513701.3</v>
      </c>
    </row>
    <row r="22" spans="1:14" ht="15" customHeight="1">
      <c r="A22" s="57"/>
      <c r="B22" s="206" t="s">
        <v>286</v>
      </c>
      <c r="C22" s="207"/>
      <c r="D22" s="208"/>
      <c r="E22" s="209"/>
      <c r="F22" s="209"/>
      <c r="G22" s="209"/>
      <c r="H22" s="209"/>
      <c r="I22" s="209"/>
      <c r="J22" s="209"/>
      <c r="K22" s="210"/>
      <c r="L22" s="64">
        <f>SUM(L20:L21)</f>
        <v>11</v>
      </c>
      <c r="M22" s="64">
        <f>SUM(M20:M21)</f>
        <v>1790305</v>
      </c>
      <c r="N22" s="64">
        <f>SUM(N20:N21)</f>
        <v>1230701.3</v>
      </c>
    </row>
    <row r="23" spans="1:14" ht="15" customHeight="1">
      <c r="A23" s="57"/>
      <c r="B23" s="203" t="s">
        <v>81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05"/>
    </row>
    <row r="24" spans="1:14" ht="15" customHeight="1">
      <c r="A24" s="57"/>
      <c r="B24" s="99" t="s">
        <v>136</v>
      </c>
      <c r="C24" s="100" t="s">
        <v>137</v>
      </c>
      <c r="D24" s="93">
        <v>21</v>
      </c>
      <c r="E24" s="93">
        <v>21</v>
      </c>
      <c r="F24" s="93">
        <v>20.75</v>
      </c>
      <c r="G24" s="93">
        <v>20.78</v>
      </c>
      <c r="H24" s="93">
        <v>21.02</v>
      </c>
      <c r="I24" s="93">
        <v>20.75</v>
      </c>
      <c r="J24" s="93">
        <v>21</v>
      </c>
      <c r="K24" s="94">
        <v>-1.19</v>
      </c>
      <c r="L24" s="91">
        <v>23</v>
      </c>
      <c r="M24" s="92">
        <v>631529</v>
      </c>
      <c r="N24" s="92">
        <v>13125569</v>
      </c>
    </row>
    <row r="25" spans="1:14" ht="15" customHeight="1">
      <c r="A25" s="57"/>
      <c r="B25" s="99" t="s">
        <v>130</v>
      </c>
      <c r="C25" s="100" t="s">
        <v>131</v>
      </c>
      <c r="D25" s="93">
        <v>4.45</v>
      </c>
      <c r="E25" s="93">
        <v>4.45</v>
      </c>
      <c r="F25" s="93">
        <v>4.4000000000000004</v>
      </c>
      <c r="G25" s="93">
        <v>4.45</v>
      </c>
      <c r="H25" s="93">
        <v>4.45</v>
      </c>
      <c r="I25" s="93">
        <v>4.4000000000000004</v>
      </c>
      <c r="J25" s="93">
        <v>4.45</v>
      </c>
      <c r="K25" s="94">
        <v>-1.1200000000000001</v>
      </c>
      <c r="L25" s="91">
        <v>5</v>
      </c>
      <c r="M25" s="92">
        <v>165355</v>
      </c>
      <c r="N25" s="92">
        <v>735424.9</v>
      </c>
    </row>
    <row r="26" spans="1:14" ht="15" customHeight="1">
      <c r="A26" s="57"/>
      <c r="B26" s="99" t="s">
        <v>291</v>
      </c>
      <c r="C26" s="100" t="s">
        <v>292</v>
      </c>
      <c r="D26" s="93">
        <v>2.61</v>
      </c>
      <c r="E26" s="93">
        <v>2.61</v>
      </c>
      <c r="F26" s="93">
        <v>2.4500000000000002</v>
      </c>
      <c r="G26" s="93">
        <v>2.48</v>
      </c>
      <c r="H26" s="93">
        <v>2.59</v>
      </c>
      <c r="I26" s="93">
        <v>2.5</v>
      </c>
      <c r="J26" s="93">
        <v>2.65</v>
      </c>
      <c r="K26" s="94">
        <v>-5.66</v>
      </c>
      <c r="L26" s="91">
        <v>39</v>
      </c>
      <c r="M26" s="92">
        <v>5000198</v>
      </c>
      <c r="N26" s="92">
        <v>12384958.890000001</v>
      </c>
    </row>
    <row r="27" spans="1:14" ht="15" customHeight="1">
      <c r="A27" s="57"/>
      <c r="B27" s="206" t="s">
        <v>87</v>
      </c>
      <c r="C27" s="207"/>
      <c r="D27" s="208"/>
      <c r="E27" s="209"/>
      <c r="F27" s="209"/>
      <c r="G27" s="209"/>
      <c r="H27" s="209"/>
      <c r="I27" s="209"/>
      <c r="J27" s="209"/>
      <c r="K27" s="210"/>
      <c r="L27" s="64">
        <f>SUM(L24:L26)</f>
        <v>67</v>
      </c>
      <c r="M27" s="64">
        <f>SUM(M24:M26)</f>
        <v>5797082</v>
      </c>
      <c r="N27" s="64">
        <f>SUM(N24:N26)</f>
        <v>26245952.789999999</v>
      </c>
    </row>
    <row r="28" spans="1:14" ht="15" customHeight="1">
      <c r="A28" s="57"/>
      <c r="B28" s="203" t="s">
        <v>82</v>
      </c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05"/>
    </row>
    <row r="29" spans="1:14" ht="15" customHeight="1">
      <c r="A29" s="57"/>
      <c r="B29" s="46" t="s">
        <v>223</v>
      </c>
      <c r="C29" s="58" t="s">
        <v>224</v>
      </c>
      <c r="D29" s="76">
        <v>6.18</v>
      </c>
      <c r="E29" s="76">
        <v>6.18</v>
      </c>
      <c r="F29" s="76">
        <v>6.15</v>
      </c>
      <c r="G29" s="76">
        <v>6.16</v>
      </c>
      <c r="H29" s="76">
        <v>6.18</v>
      </c>
      <c r="I29" s="76">
        <v>6.16</v>
      </c>
      <c r="J29" s="76">
        <v>6.18</v>
      </c>
      <c r="K29" s="77">
        <v>-0.32</v>
      </c>
      <c r="L29" s="78">
        <v>86</v>
      </c>
      <c r="M29" s="79">
        <v>5954848</v>
      </c>
      <c r="N29" s="79">
        <v>36679424.57</v>
      </c>
    </row>
    <row r="30" spans="1:14" ht="15" customHeight="1">
      <c r="A30" s="57"/>
      <c r="B30" s="46" t="s">
        <v>123</v>
      </c>
      <c r="C30" s="58" t="s">
        <v>124</v>
      </c>
      <c r="D30" s="76">
        <v>1.4</v>
      </c>
      <c r="E30" s="93">
        <v>1.4</v>
      </c>
      <c r="F30" s="93">
        <v>1.4</v>
      </c>
      <c r="G30" s="93">
        <v>1.4</v>
      </c>
      <c r="H30" s="93">
        <v>1.36</v>
      </c>
      <c r="I30" s="93">
        <v>1.4</v>
      </c>
      <c r="J30" s="93">
        <v>1.36</v>
      </c>
      <c r="K30" s="94">
        <v>2.9411764705882248</v>
      </c>
      <c r="L30" s="91">
        <v>1</v>
      </c>
      <c r="M30" s="92">
        <v>50000</v>
      </c>
      <c r="N30" s="92">
        <v>70000</v>
      </c>
    </row>
    <row r="31" spans="1:14" ht="15" customHeight="1">
      <c r="A31" s="57"/>
      <c r="B31" s="46" t="s">
        <v>179</v>
      </c>
      <c r="C31" s="58" t="s">
        <v>180</v>
      </c>
      <c r="D31" s="76">
        <v>22</v>
      </c>
      <c r="E31" s="76">
        <v>22</v>
      </c>
      <c r="F31" s="76">
        <v>22</v>
      </c>
      <c r="G31" s="76">
        <v>22</v>
      </c>
      <c r="H31" s="76">
        <v>22.01</v>
      </c>
      <c r="I31" s="76">
        <v>22</v>
      </c>
      <c r="J31" s="76">
        <v>22</v>
      </c>
      <c r="K31" s="77">
        <v>0</v>
      </c>
      <c r="L31" s="78">
        <v>6</v>
      </c>
      <c r="M31" s="79">
        <v>942000</v>
      </c>
      <c r="N31" s="79">
        <v>20724000</v>
      </c>
    </row>
    <row r="32" spans="1:14" ht="15" customHeight="1">
      <c r="A32" s="57"/>
      <c r="B32" s="46" t="s">
        <v>284</v>
      </c>
      <c r="C32" s="58" t="s">
        <v>285</v>
      </c>
      <c r="D32" s="76">
        <v>1.2</v>
      </c>
      <c r="E32" s="76">
        <v>1.2</v>
      </c>
      <c r="F32" s="76">
        <v>1.2</v>
      </c>
      <c r="G32" s="76">
        <v>1.2</v>
      </c>
      <c r="H32" s="76">
        <v>1.1000000000000001</v>
      </c>
      <c r="I32" s="76">
        <v>1.2</v>
      </c>
      <c r="J32" s="76">
        <v>1.2</v>
      </c>
      <c r="K32" s="77">
        <v>0</v>
      </c>
      <c r="L32" s="78">
        <v>1</v>
      </c>
      <c r="M32" s="79">
        <v>100</v>
      </c>
      <c r="N32" s="79">
        <v>120</v>
      </c>
    </row>
    <row r="33" spans="1:14" ht="15" customHeight="1">
      <c r="A33" s="57"/>
      <c r="B33" s="46" t="s">
        <v>128</v>
      </c>
      <c r="C33" s="58" t="s">
        <v>129</v>
      </c>
      <c r="D33" s="76">
        <v>2.7</v>
      </c>
      <c r="E33" s="93">
        <v>2.7</v>
      </c>
      <c r="F33" s="93">
        <v>2.7</v>
      </c>
      <c r="G33" s="93">
        <v>2.7</v>
      </c>
      <c r="H33" s="76">
        <v>2.5499999999999998</v>
      </c>
      <c r="I33" s="93">
        <v>2.7</v>
      </c>
      <c r="J33" s="93">
        <v>2.5499999999999998</v>
      </c>
      <c r="K33" s="94">
        <v>5.88</v>
      </c>
      <c r="L33" s="91">
        <v>2</v>
      </c>
      <c r="M33" s="92">
        <v>10000</v>
      </c>
      <c r="N33" s="92">
        <v>27000</v>
      </c>
    </row>
    <row r="34" spans="1:14" ht="15" customHeight="1">
      <c r="A34" s="57"/>
      <c r="B34" s="46" t="s">
        <v>231</v>
      </c>
      <c r="C34" s="58" t="s">
        <v>232</v>
      </c>
      <c r="D34" s="76">
        <v>2.2000000000000002</v>
      </c>
      <c r="E34" s="76">
        <v>2.2000000000000002</v>
      </c>
      <c r="F34" s="76">
        <v>2.2000000000000002</v>
      </c>
      <c r="G34" s="76">
        <v>2.2000000000000002</v>
      </c>
      <c r="H34" s="76">
        <v>2.2000000000000002</v>
      </c>
      <c r="I34" s="76">
        <v>2.2000000000000002</v>
      </c>
      <c r="J34" s="76">
        <v>2.2000000000000002</v>
      </c>
      <c r="K34" s="77">
        <v>0</v>
      </c>
      <c r="L34" s="78">
        <v>35</v>
      </c>
      <c r="M34" s="79">
        <v>1533061</v>
      </c>
      <c r="N34" s="79">
        <v>3372734.2</v>
      </c>
    </row>
    <row r="35" spans="1:14" ht="15" customHeight="1">
      <c r="A35" s="57"/>
      <c r="B35" s="46" t="s">
        <v>126</v>
      </c>
      <c r="C35" s="58" t="s">
        <v>127</v>
      </c>
      <c r="D35" s="76">
        <v>7</v>
      </c>
      <c r="E35" s="76">
        <v>7.21</v>
      </c>
      <c r="F35" s="76">
        <v>7</v>
      </c>
      <c r="G35" s="76">
        <v>7.11</v>
      </c>
      <c r="H35" s="76">
        <v>7.5</v>
      </c>
      <c r="I35" s="76">
        <v>7.2</v>
      </c>
      <c r="J35" s="76">
        <v>7.5</v>
      </c>
      <c r="K35" s="77">
        <v>-4</v>
      </c>
      <c r="L35" s="78">
        <v>17</v>
      </c>
      <c r="M35" s="79">
        <v>1453832</v>
      </c>
      <c r="N35" s="79">
        <v>10339040.4</v>
      </c>
    </row>
    <row r="36" spans="1:14" ht="15" customHeight="1">
      <c r="A36" s="57"/>
      <c r="B36" s="46" t="s">
        <v>295</v>
      </c>
      <c r="C36" s="58" t="s">
        <v>296</v>
      </c>
      <c r="D36" s="76">
        <v>2.2999999999999998</v>
      </c>
      <c r="E36" s="76">
        <v>2.2999999999999998</v>
      </c>
      <c r="F36" s="76">
        <v>2.1800000000000002</v>
      </c>
      <c r="G36" s="76">
        <v>2.2400000000000002</v>
      </c>
      <c r="H36" s="76">
        <v>2.35</v>
      </c>
      <c r="I36" s="76">
        <v>2.25</v>
      </c>
      <c r="J36" s="76">
        <v>2.35</v>
      </c>
      <c r="K36" s="77">
        <v>-4.26</v>
      </c>
      <c r="L36" s="78">
        <v>9</v>
      </c>
      <c r="M36" s="79">
        <v>1528807</v>
      </c>
      <c r="N36" s="79">
        <v>3430075.58</v>
      </c>
    </row>
    <row r="37" spans="1:14" ht="15" customHeight="1">
      <c r="A37" s="57"/>
      <c r="B37" s="206" t="s">
        <v>88</v>
      </c>
      <c r="C37" s="207"/>
      <c r="D37" s="208"/>
      <c r="E37" s="209"/>
      <c r="F37" s="209"/>
      <c r="G37" s="209"/>
      <c r="H37" s="209"/>
      <c r="I37" s="209"/>
      <c r="J37" s="209"/>
      <c r="K37" s="210"/>
      <c r="L37" s="64">
        <f>SUM(L29:L36)</f>
        <v>157</v>
      </c>
      <c r="M37" s="64">
        <f>SUM(M29:M36)</f>
        <v>11472648</v>
      </c>
      <c r="N37" s="64">
        <f>SUM(N29:N36)</f>
        <v>74642394.75</v>
      </c>
    </row>
    <row r="38" spans="1:14" ht="15" customHeight="1">
      <c r="A38" s="57"/>
      <c r="B38" s="203" t="s">
        <v>31</v>
      </c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05"/>
    </row>
    <row r="39" spans="1:14" ht="15" customHeight="1">
      <c r="A39" s="57"/>
      <c r="B39" s="46" t="s">
        <v>273</v>
      </c>
      <c r="C39" s="58" t="s">
        <v>274</v>
      </c>
      <c r="D39" s="93">
        <v>12.2</v>
      </c>
      <c r="E39" s="93">
        <v>12.2</v>
      </c>
      <c r="F39" s="93">
        <v>12.19</v>
      </c>
      <c r="G39" s="93">
        <v>12.2</v>
      </c>
      <c r="H39" s="93">
        <v>12.2</v>
      </c>
      <c r="I39" s="93">
        <v>12.2</v>
      </c>
      <c r="J39" s="93">
        <v>12.2</v>
      </c>
      <c r="K39" s="94">
        <v>0</v>
      </c>
      <c r="L39" s="91">
        <v>7</v>
      </c>
      <c r="M39" s="92">
        <v>130738</v>
      </c>
      <c r="N39" s="92">
        <v>1594753.6</v>
      </c>
    </row>
    <row r="40" spans="1:14" ht="15" customHeight="1">
      <c r="A40" s="57"/>
      <c r="B40" s="46" t="s">
        <v>221</v>
      </c>
      <c r="C40" s="58" t="s">
        <v>222</v>
      </c>
      <c r="D40" s="93">
        <v>61.2</v>
      </c>
      <c r="E40" s="93">
        <v>61.2</v>
      </c>
      <c r="F40" s="93">
        <v>61.2</v>
      </c>
      <c r="G40" s="93">
        <v>61.2</v>
      </c>
      <c r="H40" s="76">
        <v>62.61</v>
      </c>
      <c r="I40" s="93">
        <v>61.2</v>
      </c>
      <c r="J40" s="93">
        <v>65.5</v>
      </c>
      <c r="K40" s="94">
        <v>-6.56</v>
      </c>
      <c r="L40" s="91">
        <v>4</v>
      </c>
      <c r="M40" s="92">
        <v>21000</v>
      </c>
      <c r="N40" s="92">
        <v>1285200</v>
      </c>
    </row>
    <row r="41" spans="1:14" ht="15" customHeight="1">
      <c r="A41" s="57"/>
      <c r="B41" s="206" t="s">
        <v>89</v>
      </c>
      <c r="C41" s="207"/>
      <c r="D41" s="208"/>
      <c r="E41" s="209"/>
      <c r="F41" s="209"/>
      <c r="G41" s="209"/>
      <c r="H41" s="209"/>
      <c r="I41" s="209"/>
      <c r="J41" s="209"/>
      <c r="K41" s="210"/>
      <c r="L41" s="63">
        <f>SUM(L39:L40)</f>
        <v>11</v>
      </c>
      <c r="M41" s="60">
        <f>SUM(M39:M40)</f>
        <v>151738</v>
      </c>
      <c r="N41" s="60">
        <f>SUM(N39:N40)</f>
        <v>2879953.6</v>
      </c>
    </row>
    <row r="42" spans="1:14" s="51" customFormat="1" ht="15" customHeight="1">
      <c r="B42" s="65" t="s">
        <v>32</v>
      </c>
      <c r="C42" s="197"/>
      <c r="D42" s="198"/>
      <c r="E42" s="198"/>
      <c r="F42" s="198"/>
      <c r="G42" s="198"/>
      <c r="H42" s="198"/>
      <c r="I42" s="198"/>
      <c r="J42" s="198"/>
      <c r="K42" s="199"/>
      <c r="L42" s="66">
        <f>L41+L37+L27+L18+L14+L22</f>
        <v>701</v>
      </c>
      <c r="M42" s="66">
        <f t="shared" ref="M42:N42" si="0">M41+M37+M27+M18+M14+M22</f>
        <v>320572314</v>
      </c>
      <c r="N42" s="66">
        <f t="shared" si="0"/>
        <v>654881488.32999992</v>
      </c>
    </row>
    <row r="43" spans="1:14" s="51" customFormat="1" ht="37.5" customHeight="1">
      <c r="A43" s="50"/>
      <c r="B43" s="200" t="s">
        <v>333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2"/>
    </row>
    <row r="44" spans="1:14" s="51" customFormat="1" ht="48" customHeight="1">
      <c r="B44" s="52" t="s">
        <v>15</v>
      </c>
      <c r="C44" s="53" t="s">
        <v>20</v>
      </c>
      <c r="D44" s="53" t="s">
        <v>21</v>
      </c>
      <c r="E44" s="53" t="s">
        <v>22</v>
      </c>
      <c r="F44" s="53" t="s">
        <v>23</v>
      </c>
      <c r="G44" s="53" t="s">
        <v>24</v>
      </c>
      <c r="H44" s="53" t="s">
        <v>25</v>
      </c>
      <c r="I44" s="53" t="s">
        <v>19</v>
      </c>
      <c r="J44" s="53" t="s">
        <v>26</v>
      </c>
      <c r="K44" s="54" t="s">
        <v>27</v>
      </c>
      <c r="L44" s="55" t="s">
        <v>28</v>
      </c>
      <c r="M44" s="55" t="s">
        <v>18</v>
      </c>
      <c r="N44" s="56" t="s">
        <v>7</v>
      </c>
    </row>
    <row r="45" spans="1:14" ht="12.95" customHeight="1">
      <c r="A45" s="57"/>
      <c r="B45" s="203" t="s">
        <v>29</v>
      </c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05"/>
    </row>
    <row r="46" spans="1:14" ht="12.95" customHeight="1">
      <c r="A46" s="57"/>
      <c r="B46" s="99" t="s">
        <v>213</v>
      </c>
      <c r="C46" s="100" t="s">
        <v>214</v>
      </c>
      <c r="D46" s="93">
        <v>0.05</v>
      </c>
      <c r="E46" s="93">
        <v>0.05</v>
      </c>
      <c r="F46" s="93">
        <v>0.05</v>
      </c>
      <c r="G46" s="93">
        <v>0.05</v>
      </c>
      <c r="H46" s="93">
        <v>0.05</v>
      </c>
      <c r="I46" s="93">
        <v>0.05</v>
      </c>
      <c r="J46" s="93">
        <v>0.05</v>
      </c>
      <c r="K46" s="94">
        <v>0</v>
      </c>
      <c r="L46" s="91">
        <v>1</v>
      </c>
      <c r="M46" s="92">
        <v>24600000000</v>
      </c>
      <c r="N46" s="92">
        <v>1230000000</v>
      </c>
    </row>
    <row r="47" spans="1:14" ht="12.95" customHeight="1">
      <c r="A47" s="57"/>
      <c r="B47" s="99" t="s">
        <v>297</v>
      </c>
      <c r="C47" s="100" t="s">
        <v>298</v>
      </c>
      <c r="D47" s="93">
        <v>0.14000000000000001</v>
      </c>
      <c r="E47" s="93">
        <v>0.14000000000000001</v>
      </c>
      <c r="F47" s="93">
        <v>0.13</v>
      </c>
      <c r="G47" s="93">
        <v>0.14000000000000001</v>
      </c>
      <c r="H47" s="93">
        <v>0.14000000000000001</v>
      </c>
      <c r="I47" s="93">
        <v>0.13</v>
      </c>
      <c r="J47" s="93">
        <v>0.14000000000000001</v>
      </c>
      <c r="K47" s="94">
        <v>-7.14</v>
      </c>
      <c r="L47" s="91">
        <v>5</v>
      </c>
      <c r="M47" s="92">
        <v>210000</v>
      </c>
      <c r="N47" s="92">
        <v>29365.03</v>
      </c>
    </row>
    <row r="48" spans="1:14" ht="12.95" customHeight="1">
      <c r="A48" s="57"/>
      <c r="B48" s="99" t="s">
        <v>281</v>
      </c>
      <c r="C48" s="100" t="s">
        <v>280</v>
      </c>
      <c r="D48" s="93">
        <v>0.09</v>
      </c>
      <c r="E48" s="93">
        <v>0.09</v>
      </c>
      <c r="F48" s="93">
        <v>0.09</v>
      </c>
      <c r="G48" s="93">
        <v>0.09</v>
      </c>
      <c r="H48" s="93">
        <v>0.09</v>
      </c>
      <c r="I48" s="93">
        <v>0.09</v>
      </c>
      <c r="J48" s="93">
        <v>0.09</v>
      </c>
      <c r="K48" s="94">
        <v>0</v>
      </c>
      <c r="L48" s="91">
        <v>2</v>
      </c>
      <c r="M48" s="92">
        <v>71000</v>
      </c>
      <c r="N48" s="92">
        <v>6390</v>
      </c>
    </row>
    <row r="49" spans="1:14" ht="12.95" customHeight="1">
      <c r="A49" s="57"/>
      <c r="B49" s="99" t="s">
        <v>276</v>
      </c>
      <c r="C49" s="100" t="s">
        <v>277</v>
      </c>
      <c r="D49" s="93">
        <v>0.51</v>
      </c>
      <c r="E49" s="93">
        <v>0.51</v>
      </c>
      <c r="F49" s="93">
        <v>0.5</v>
      </c>
      <c r="G49" s="93">
        <v>0.51</v>
      </c>
      <c r="H49" s="93">
        <v>0.51</v>
      </c>
      <c r="I49" s="93">
        <v>0.51</v>
      </c>
      <c r="J49" s="93">
        <v>0.51</v>
      </c>
      <c r="K49" s="94">
        <v>0</v>
      </c>
      <c r="L49" s="91">
        <v>35</v>
      </c>
      <c r="M49" s="92">
        <v>19917135</v>
      </c>
      <c r="N49" s="92">
        <v>10157028.85</v>
      </c>
    </row>
    <row r="50" spans="1:14" ht="12.95" customHeight="1">
      <c r="A50" s="57"/>
      <c r="B50" s="206" t="s">
        <v>86</v>
      </c>
      <c r="C50" s="207"/>
      <c r="D50" s="208"/>
      <c r="E50" s="209"/>
      <c r="F50" s="209"/>
      <c r="G50" s="209"/>
      <c r="H50" s="209"/>
      <c r="I50" s="209"/>
      <c r="J50" s="209"/>
      <c r="K50" s="210"/>
      <c r="L50" s="59">
        <f>SUM(L46:L49)</f>
        <v>43</v>
      </c>
      <c r="M50" s="59">
        <f>SUM(M46:M49)</f>
        <v>24620198135</v>
      </c>
      <c r="N50" s="60">
        <f>SUM(N46:N49)</f>
        <v>1240192783.8799999</v>
      </c>
    </row>
    <row r="51" spans="1:14" ht="12.95" customHeight="1">
      <c r="A51" s="57"/>
      <c r="B51" s="203" t="s">
        <v>91</v>
      </c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05"/>
    </row>
    <row r="52" spans="1:14" ht="12.95" customHeight="1">
      <c r="A52" s="57"/>
      <c r="B52" s="99" t="s">
        <v>299</v>
      </c>
      <c r="C52" s="100" t="s">
        <v>300</v>
      </c>
      <c r="D52" s="93">
        <v>5</v>
      </c>
      <c r="E52" s="93">
        <v>5</v>
      </c>
      <c r="F52" s="93">
        <v>5</v>
      </c>
      <c r="G52" s="93">
        <v>5</v>
      </c>
      <c r="H52" s="93">
        <v>5.04</v>
      </c>
      <c r="I52" s="76">
        <v>5</v>
      </c>
      <c r="J52" s="76">
        <v>5</v>
      </c>
      <c r="K52" s="77">
        <v>0</v>
      </c>
      <c r="L52" s="78">
        <v>2</v>
      </c>
      <c r="M52" s="79">
        <v>95078</v>
      </c>
      <c r="N52" s="79">
        <v>475390</v>
      </c>
    </row>
    <row r="53" spans="1:14" ht="12.95" customHeight="1">
      <c r="A53" s="57"/>
      <c r="B53" s="206" t="s">
        <v>286</v>
      </c>
      <c r="C53" s="207"/>
      <c r="D53" s="208"/>
      <c r="E53" s="209"/>
      <c r="F53" s="209"/>
      <c r="G53" s="209"/>
      <c r="H53" s="209"/>
      <c r="I53" s="209"/>
      <c r="J53" s="209"/>
      <c r="K53" s="210"/>
      <c r="L53" s="64">
        <f>SUM(L51:L52)</f>
        <v>2</v>
      </c>
      <c r="M53" s="64">
        <f>SUM(M51:M52)</f>
        <v>95078</v>
      </c>
      <c r="N53" s="64">
        <f>SUM(N51:N52)</f>
        <v>475390</v>
      </c>
    </row>
    <row r="54" spans="1:14" ht="12.95" customHeight="1">
      <c r="A54" s="57"/>
      <c r="B54" s="203" t="s">
        <v>82</v>
      </c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05"/>
    </row>
    <row r="55" spans="1:14" ht="12.95" customHeight="1">
      <c r="A55" s="57"/>
      <c r="B55" s="46" t="s">
        <v>35</v>
      </c>
      <c r="C55" s="58" t="s">
        <v>36</v>
      </c>
      <c r="D55" s="93">
        <v>2.83</v>
      </c>
      <c r="E55" s="93">
        <v>2.83</v>
      </c>
      <c r="F55" s="93">
        <v>2.81</v>
      </c>
      <c r="G55" s="93">
        <v>2.82</v>
      </c>
      <c r="H55" s="93">
        <v>2.81</v>
      </c>
      <c r="I55" s="93">
        <v>2.81</v>
      </c>
      <c r="J55" s="93">
        <v>2.83</v>
      </c>
      <c r="K55" s="94">
        <v>-0.71</v>
      </c>
      <c r="L55" s="91">
        <v>7</v>
      </c>
      <c r="M55" s="92">
        <v>953394</v>
      </c>
      <c r="N55" s="92">
        <v>2691067.14</v>
      </c>
    </row>
    <row r="56" spans="1:14" ht="12.95" customHeight="1">
      <c r="A56" s="57"/>
      <c r="B56" s="206" t="s">
        <v>88</v>
      </c>
      <c r="C56" s="207"/>
      <c r="D56" s="208"/>
      <c r="E56" s="209"/>
      <c r="F56" s="209"/>
      <c r="G56" s="209"/>
      <c r="H56" s="209"/>
      <c r="I56" s="209"/>
      <c r="J56" s="209"/>
      <c r="K56" s="210"/>
      <c r="L56" s="64">
        <f>L55</f>
        <v>7</v>
      </c>
      <c r="M56" s="64">
        <f t="shared" ref="M56:N56" si="1">M55</f>
        <v>953394</v>
      </c>
      <c r="N56" s="64">
        <f t="shared" si="1"/>
        <v>2691067.14</v>
      </c>
    </row>
    <row r="57" spans="1:14" s="51" customFormat="1" ht="12.95" customHeight="1">
      <c r="B57" s="65" t="s">
        <v>113</v>
      </c>
      <c r="C57" s="197"/>
      <c r="D57" s="198"/>
      <c r="E57" s="198"/>
      <c r="F57" s="198"/>
      <c r="G57" s="198"/>
      <c r="H57" s="198"/>
      <c r="I57" s="198"/>
      <c r="J57" s="198"/>
      <c r="K57" s="199"/>
      <c r="L57" s="66">
        <f>L56+L53+L50</f>
        <v>52</v>
      </c>
      <c r="M57" s="66">
        <f t="shared" ref="M57:N57" si="2">M56+M53+M50</f>
        <v>24621246607</v>
      </c>
      <c r="N57" s="66">
        <f t="shared" si="2"/>
        <v>1243359241.02</v>
      </c>
    </row>
    <row r="58" spans="1:14" s="51" customFormat="1" ht="28.5" customHeight="1">
      <c r="A58" s="50"/>
      <c r="B58" s="200" t="s">
        <v>334</v>
      </c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2"/>
    </row>
    <row r="59" spans="1:14" s="51" customFormat="1" ht="44.25" customHeight="1">
      <c r="B59" s="52" t="s">
        <v>15</v>
      </c>
      <c r="C59" s="53" t="s">
        <v>20</v>
      </c>
      <c r="D59" s="53" t="s">
        <v>21</v>
      </c>
      <c r="E59" s="53" t="s">
        <v>22</v>
      </c>
      <c r="F59" s="53" t="s">
        <v>23</v>
      </c>
      <c r="G59" s="53" t="s">
        <v>24</v>
      </c>
      <c r="H59" s="53" t="s">
        <v>25</v>
      </c>
      <c r="I59" s="53" t="s">
        <v>19</v>
      </c>
      <c r="J59" s="53" t="s">
        <v>26</v>
      </c>
      <c r="K59" s="54" t="s">
        <v>27</v>
      </c>
      <c r="L59" s="55" t="s">
        <v>28</v>
      </c>
      <c r="M59" s="55" t="s">
        <v>18</v>
      </c>
      <c r="N59" s="56" t="s">
        <v>7</v>
      </c>
    </row>
    <row r="60" spans="1:14" ht="12.95" customHeight="1">
      <c r="A60" s="57"/>
      <c r="B60" s="203" t="s">
        <v>29</v>
      </c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05"/>
    </row>
    <row r="61" spans="1:14" ht="12.95" customHeight="1">
      <c r="A61" s="57"/>
      <c r="B61" s="99" t="s">
        <v>305</v>
      </c>
      <c r="C61" s="100" t="s">
        <v>306</v>
      </c>
      <c r="D61" s="93">
        <v>0.13</v>
      </c>
      <c r="E61" s="93">
        <v>0.13</v>
      </c>
      <c r="F61" s="93">
        <v>0.13</v>
      </c>
      <c r="G61" s="93">
        <v>0.13</v>
      </c>
      <c r="H61" s="93">
        <v>0.14000000000000001</v>
      </c>
      <c r="I61" s="93">
        <v>0.13</v>
      </c>
      <c r="J61" s="93">
        <v>0.14000000000000001</v>
      </c>
      <c r="K61" s="94">
        <v>-7.14</v>
      </c>
      <c r="L61" s="91">
        <v>6</v>
      </c>
      <c r="M61" s="92">
        <v>6002541</v>
      </c>
      <c r="N61" s="92">
        <v>780330.33</v>
      </c>
    </row>
    <row r="62" spans="1:14" ht="12.95" customHeight="1">
      <c r="A62" s="57"/>
      <c r="B62" s="99" t="s">
        <v>307</v>
      </c>
      <c r="C62" s="100" t="s">
        <v>308</v>
      </c>
      <c r="D62" s="93">
        <v>0.21</v>
      </c>
      <c r="E62" s="93">
        <v>0.21</v>
      </c>
      <c r="F62" s="93">
        <v>0.21</v>
      </c>
      <c r="G62" s="93">
        <v>0.21</v>
      </c>
      <c r="H62" s="93">
        <v>0.21</v>
      </c>
      <c r="I62" s="93">
        <v>0.21</v>
      </c>
      <c r="J62" s="93">
        <v>0.21</v>
      </c>
      <c r="K62" s="94">
        <v>0</v>
      </c>
      <c r="L62" s="91">
        <v>5</v>
      </c>
      <c r="M62" s="92">
        <v>17000000</v>
      </c>
      <c r="N62" s="92">
        <v>3570000</v>
      </c>
    </row>
    <row r="63" spans="1:14" ht="12.95" customHeight="1">
      <c r="A63" s="57"/>
      <c r="B63" s="206" t="s">
        <v>86</v>
      </c>
      <c r="C63" s="207"/>
      <c r="D63" s="208"/>
      <c r="E63" s="209"/>
      <c r="F63" s="209"/>
      <c r="G63" s="209"/>
      <c r="H63" s="209"/>
      <c r="I63" s="209"/>
      <c r="J63" s="209"/>
      <c r="K63" s="210"/>
      <c r="L63" s="59">
        <f>SUM(L61:L62)</f>
        <v>11</v>
      </c>
      <c r="M63" s="59">
        <f>SUM(M61:M62)</f>
        <v>23002541</v>
      </c>
      <c r="N63" s="60">
        <f>SUM(N61:N62)</f>
        <v>4350330.33</v>
      </c>
    </row>
    <row r="64" spans="1:14" ht="12.95" customHeight="1">
      <c r="A64" s="57"/>
      <c r="B64" s="203" t="s">
        <v>82</v>
      </c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5"/>
    </row>
    <row r="65" spans="1:14" ht="12.95" customHeight="1">
      <c r="A65" s="57"/>
      <c r="B65" s="87" t="s">
        <v>210</v>
      </c>
      <c r="C65" s="88" t="s">
        <v>209</v>
      </c>
      <c r="D65" s="93">
        <v>1.8</v>
      </c>
      <c r="E65" s="93">
        <v>1.8</v>
      </c>
      <c r="F65" s="93">
        <v>1.8</v>
      </c>
      <c r="G65" s="93">
        <v>1.8</v>
      </c>
      <c r="H65" s="93">
        <v>1.8</v>
      </c>
      <c r="I65" s="93">
        <v>1.8</v>
      </c>
      <c r="J65" s="93">
        <v>1.8</v>
      </c>
      <c r="K65" s="94">
        <v>0</v>
      </c>
      <c r="L65" s="91">
        <v>2</v>
      </c>
      <c r="M65" s="92">
        <v>400000</v>
      </c>
      <c r="N65" s="92">
        <v>720000</v>
      </c>
    </row>
    <row r="66" spans="1:14" ht="12.95" customHeight="1">
      <c r="A66" s="57"/>
      <c r="B66" s="87" t="s">
        <v>142</v>
      </c>
      <c r="C66" s="88" t="s">
        <v>143</v>
      </c>
      <c r="D66" s="93">
        <v>1.82</v>
      </c>
      <c r="E66" s="93">
        <v>1.82</v>
      </c>
      <c r="F66" s="93">
        <v>1.82</v>
      </c>
      <c r="G66" s="93">
        <v>1.82</v>
      </c>
      <c r="H66" s="93">
        <v>1.78</v>
      </c>
      <c r="I66" s="93">
        <v>1.82</v>
      </c>
      <c r="J66" s="93">
        <v>1.78</v>
      </c>
      <c r="K66" s="94">
        <v>2.25</v>
      </c>
      <c r="L66" s="91">
        <v>1</v>
      </c>
      <c r="M66" s="92">
        <v>200000</v>
      </c>
      <c r="N66" s="92">
        <v>364000</v>
      </c>
    </row>
    <row r="67" spans="1:14" ht="12.95" customHeight="1">
      <c r="A67" s="57"/>
      <c r="B67" s="87" t="s">
        <v>38</v>
      </c>
      <c r="C67" s="88" t="s">
        <v>39</v>
      </c>
      <c r="D67" s="93">
        <v>1.27</v>
      </c>
      <c r="E67" s="93">
        <v>1.27</v>
      </c>
      <c r="F67" s="93">
        <v>1.27</v>
      </c>
      <c r="G67" s="93">
        <v>1.27</v>
      </c>
      <c r="H67" s="93">
        <v>1.28</v>
      </c>
      <c r="I67" s="93">
        <v>1.27</v>
      </c>
      <c r="J67" s="93">
        <v>1.28</v>
      </c>
      <c r="K67" s="94">
        <v>-0.78</v>
      </c>
      <c r="L67" s="91">
        <v>1</v>
      </c>
      <c r="M67" s="92">
        <v>1008786</v>
      </c>
      <c r="N67" s="92">
        <v>1281158.22</v>
      </c>
    </row>
    <row r="68" spans="1:14" ht="12.95" customHeight="1">
      <c r="A68" s="57"/>
      <c r="B68" s="206" t="s">
        <v>88</v>
      </c>
      <c r="C68" s="207"/>
      <c r="D68" s="208"/>
      <c r="E68" s="209"/>
      <c r="F68" s="209"/>
      <c r="G68" s="209"/>
      <c r="H68" s="209"/>
      <c r="I68" s="209"/>
      <c r="J68" s="209"/>
      <c r="K68" s="210"/>
      <c r="L68" s="64">
        <f>SUM(L65:L67)</f>
        <v>4</v>
      </c>
      <c r="M68" s="64">
        <f>SUM(M65:M67)</f>
        <v>1608786</v>
      </c>
      <c r="N68" s="64">
        <f>SUM(N65:N67)</f>
        <v>2365158.2199999997</v>
      </c>
    </row>
    <row r="69" spans="1:14" ht="12.95" customHeight="1">
      <c r="A69" s="57"/>
      <c r="B69" s="203" t="s">
        <v>31</v>
      </c>
      <c r="C69" s="211"/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05"/>
    </row>
    <row r="70" spans="1:14" ht="12.95" customHeight="1">
      <c r="A70" s="57"/>
      <c r="B70" s="87" t="s">
        <v>317</v>
      </c>
      <c r="C70" s="88" t="s">
        <v>318</v>
      </c>
      <c r="D70" s="93">
        <v>9.5</v>
      </c>
      <c r="E70" s="93">
        <v>9.5399999999999991</v>
      </c>
      <c r="F70" s="93">
        <v>9.3000000000000007</v>
      </c>
      <c r="G70" s="93">
        <v>9.42</v>
      </c>
      <c r="H70" s="93">
        <v>9.39</v>
      </c>
      <c r="I70" s="93">
        <v>9.5399999999999991</v>
      </c>
      <c r="J70" s="93">
        <v>9.44</v>
      </c>
      <c r="K70" s="94">
        <v>1.06</v>
      </c>
      <c r="L70" s="91">
        <v>26</v>
      </c>
      <c r="M70" s="92">
        <v>3233840</v>
      </c>
      <c r="N70" s="92">
        <v>30472709.699999999</v>
      </c>
    </row>
    <row r="71" spans="1:14" ht="12.95" customHeight="1">
      <c r="A71" s="57"/>
      <c r="B71" s="99" t="s">
        <v>319</v>
      </c>
      <c r="C71" s="100" t="s">
        <v>320</v>
      </c>
      <c r="D71" s="93">
        <v>9</v>
      </c>
      <c r="E71" s="93">
        <v>9</v>
      </c>
      <c r="F71" s="93">
        <v>9</v>
      </c>
      <c r="G71" s="93">
        <v>9</v>
      </c>
      <c r="H71" s="93">
        <v>9.69</v>
      </c>
      <c r="I71" s="93">
        <v>9</v>
      </c>
      <c r="J71" s="93">
        <v>9.65</v>
      </c>
      <c r="K71" s="94">
        <v>-6.7357512953367893</v>
      </c>
      <c r="L71" s="91">
        <v>2</v>
      </c>
      <c r="M71" s="92">
        <v>10000</v>
      </c>
      <c r="N71" s="92">
        <v>90000</v>
      </c>
    </row>
    <row r="72" spans="1:14" ht="12.95" customHeight="1">
      <c r="A72" s="57"/>
      <c r="B72" s="87" t="s">
        <v>154</v>
      </c>
      <c r="C72" s="88" t="s">
        <v>155</v>
      </c>
      <c r="D72" s="93">
        <v>21.98</v>
      </c>
      <c r="E72" s="93">
        <v>22</v>
      </c>
      <c r="F72" s="93">
        <v>21.7</v>
      </c>
      <c r="G72" s="93">
        <v>21.84</v>
      </c>
      <c r="H72" s="93">
        <v>21.85</v>
      </c>
      <c r="I72" s="93">
        <v>21.85</v>
      </c>
      <c r="J72" s="93">
        <v>21.98</v>
      </c>
      <c r="K72" s="94">
        <v>-0.59</v>
      </c>
      <c r="L72" s="91">
        <v>20</v>
      </c>
      <c r="M72" s="92">
        <v>1402226</v>
      </c>
      <c r="N72" s="92">
        <v>30630867.48</v>
      </c>
    </row>
    <row r="73" spans="1:14" ht="12.95" customHeight="1">
      <c r="A73" s="57"/>
      <c r="B73" s="87" t="s">
        <v>205</v>
      </c>
      <c r="C73" s="88" t="s">
        <v>206</v>
      </c>
      <c r="D73" s="93">
        <v>23</v>
      </c>
      <c r="E73" s="93">
        <v>23</v>
      </c>
      <c r="F73" s="93">
        <v>23</v>
      </c>
      <c r="G73" s="93">
        <v>23</v>
      </c>
      <c r="H73" s="93">
        <v>23</v>
      </c>
      <c r="I73" s="93">
        <v>23</v>
      </c>
      <c r="J73" s="93">
        <v>23</v>
      </c>
      <c r="K73" s="94">
        <v>0</v>
      </c>
      <c r="L73" s="91">
        <v>8</v>
      </c>
      <c r="M73" s="92">
        <v>40000</v>
      </c>
      <c r="N73" s="92">
        <v>920000</v>
      </c>
    </row>
    <row r="74" spans="1:14" ht="12.95" customHeight="1">
      <c r="A74" s="57"/>
      <c r="B74" s="206" t="s">
        <v>89</v>
      </c>
      <c r="C74" s="207"/>
      <c r="D74" s="208"/>
      <c r="E74" s="209"/>
      <c r="F74" s="209"/>
      <c r="G74" s="209"/>
      <c r="H74" s="209"/>
      <c r="I74" s="209"/>
      <c r="J74" s="209"/>
      <c r="K74" s="210"/>
      <c r="L74" s="64">
        <f>SUM(L70:L73)</f>
        <v>56</v>
      </c>
      <c r="M74" s="64">
        <f>SUM(M70:M73)</f>
        <v>4686066</v>
      </c>
      <c r="N74" s="64">
        <f>SUM(N70:N73)</f>
        <v>62113577.18</v>
      </c>
    </row>
    <row r="75" spans="1:14" ht="12.95" customHeight="1">
      <c r="A75" s="57"/>
      <c r="B75" s="203" t="s">
        <v>83</v>
      </c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05"/>
    </row>
    <row r="76" spans="1:14" ht="12.95" customHeight="1">
      <c r="A76" s="57"/>
      <c r="B76" s="99" t="s">
        <v>321</v>
      </c>
      <c r="C76" s="100" t="s">
        <v>322</v>
      </c>
      <c r="D76" s="76">
        <v>7.8</v>
      </c>
      <c r="E76" s="76">
        <v>8.4499999999999993</v>
      </c>
      <c r="F76" s="76">
        <v>7.8</v>
      </c>
      <c r="G76" s="76">
        <v>8.0399999999999991</v>
      </c>
      <c r="H76" s="76">
        <v>7.82</v>
      </c>
      <c r="I76" s="76">
        <v>8.4499999999999993</v>
      </c>
      <c r="J76" s="76">
        <v>7.8</v>
      </c>
      <c r="K76" s="77">
        <v>8.33</v>
      </c>
      <c r="L76" s="78">
        <v>3</v>
      </c>
      <c r="M76" s="79">
        <v>8529</v>
      </c>
      <c r="N76" s="79">
        <v>68586.7</v>
      </c>
    </row>
    <row r="77" spans="1:14" ht="12.95" customHeight="1">
      <c r="A77" s="57"/>
      <c r="B77" s="99" t="s">
        <v>240</v>
      </c>
      <c r="C77" s="100" t="s">
        <v>241</v>
      </c>
      <c r="D77" s="76">
        <v>5.52</v>
      </c>
      <c r="E77" s="76">
        <v>5.53</v>
      </c>
      <c r="F77" s="76">
        <v>5.4</v>
      </c>
      <c r="G77" s="76">
        <v>5.44</v>
      </c>
      <c r="H77" s="76">
        <v>5.56</v>
      </c>
      <c r="I77" s="76">
        <v>5.45</v>
      </c>
      <c r="J77" s="76">
        <v>5.55</v>
      </c>
      <c r="K77" s="77">
        <v>-1.8</v>
      </c>
      <c r="L77" s="78">
        <v>88</v>
      </c>
      <c r="M77" s="79">
        <v>13542137</v>
      </c>
      <c r="N77" s="79">
        <v>73636952.709999993</v>
      </c>
    </row>
    <row r="78" spans="1:14" ht="12.95" customHeight="1">
      <c r="A78" s="57"/>
      <c r="B78" s="99" t="s">
        <v>323</v>
      </c>
      <c r="C78" s="100" t="s">
        <v>324</v>
      </c>
      <c r="D78" s="76">
        <v>0.34</v>
      </c>
      <c r="E78" s="76">
        <v>0.34</v>
      </c>
      <c r="F78" s="76">
        <v>0.34</v>
      </c>
      <c r="G78" s="76">
        <v>0.34</v>
      </c>
      <c r="H78" s="76">
        <v>0.34</v>
      </c>
      <c r="I78" s="76">
        <v>0.34</v>
      </c>
      <c r="J78" s="76">
        <v>0.34</v>
      </c>
      <c r="K78" s="77">
        <v>0</v>
      </c>
      <c r="L78" s="78">
        <v>4</v>
      </c>
      <c r="M78" s="79">
        <v>104925</v>
      </c>
      <c r="N78" s="79">
        <v>35674.5</v>
      </c>
    </row>
    <row r="79" spans="1:14" ht="12.95" customHeight="1">
      <c r="A79" s="57"/>
      <c r="B79" s="206" t="s">
        <v>233</v>
      </c>
      <c r="C79" s="207"/>
      <c r="D79" s="208"/>
      <c r="E79" s="209"/>
      <c r="F79" s="209"/>
      <c r="G79" s="209"/>
      <c r="H79" s="209"/>
      <c r="I79" s="209"/>
      <c r="J79" s="209"/>
      <c r="K79" s="210"/>
      <c r="L79" s="115">
        <f>SUM(L76:L78)</f>
        <v>95</v>
      </c>
      <c r="M79" s="115">
        <f>SUM(M76:M78)</f>
        <v>13655591</v>
      </c>
      <c r="N79" s="79">
        <f>SUM(N76:N78)</f>
        <v>73741213.909999996</v>
      </c>
    </row>
    <row r="80" spans="1:14" s="51" customFormat="1" ht="12.95" customHeight="1">
      <c r="B80" s="65" t="s">
        <v>69</v>
      </c>
      <c r="C80" s="197"/>
      <c r="D80" s="198"/>
      <c r="E80" s="198"/>
      <c r="F80" s="198"/>
      <c r="G80" s="198"/>
      <c r="H80" s="198"/>
      <c r="I80" s="198"/>
      <c r="J80" s="198"/>
      <c r="K80" s="199"/>
      <c r="L80" s="66">
        <f>L79+L74+L68+L63</f>
        <v>166</v>
      </c>
      <c r="M80" s="66">
        <f t="shared" ref="M80:N80" si="3">M79+M74+M68+M63</f>
        <v>42952984</v>
      </c>
      <c r="N80" s="66">
        <f t="shared" si="3"/>
        <v>142570279.64000002</v>
      </c>
    </row>
    <row r="81" spans="1:14" s="51" customFormat="1" ht="12.95" customHeight="1">
      <c r="B81" s="65" t="s">
        <v>40</v>
      </c>
      <c r="C81" s="197"/>
      <c r="D81" s="198"/>
      <c r="E81" s="198"/>
      <c r="F81" s="198"/>
      <c r="G81" s="198"/>
      <c r="H81" s="198"/>
      <c r="I81" s="198"/>
      <c r="J81" s="198"/>
      <c r="K81" s="199"/>
      <c r="L81" s="66">
        <f>L80+L57+L42</f>
        <v>919</v>
      </c>
      <c r="M81" s="66">
        <f>M80+M57+M42</f>
        <v>24984771905</v>
      </c>
      <c r="N81" s="66">
        <f>N80+N57+N42</f>
        <v>2040811008.99</v>
      </c>
    </row>
    <row r="82" spans="1:14" ht="12.95" customHeight="1">
      <c r="A82" s="57"/>
      <c r="N82" s="70"/>
    </row>
    <row r="83" spans="1:14" s="51" customFormat="1" ht="18.75" customHeight="1">
      <c r="B83" s="57"/>
      <c r="C83" s="67"/>
      <c r="D83" s="57"/>
      <c r="E83" s="57"/>
      <c r="F83" s="57"/>
      <c r="G83" s="57"/>
      <c r="H83" s="57"/>
      <c r="I83" s="57"/>
      <c r="J83" s="68"/>
      <c r="K83" s="69"/>
      <c r="L83" s="70"/>
      <c r="M83" s="70"/>
      <c r="N83" s="71"/>
    </row>
    <row r="84" spans="1:14" s="51" customFormat="1" ht="18.75" customHeight="1">
      <c r="B84" s="57"/>
      <c r="C84" s="67"/>
      <c r="D84" s="57"/>
      <c r="E84" s="57"/>
      <c r="F84" s="57"/>
      <c r="G84" s="57"/>
      <c r="H84" s="57"/>
      <c r="I84" s="57"/>
      <c r="J84" s="68"/>
      <c r="K84" s="69"/>
      <c r="L84" s="70"/>
      <c r="M84" s="70"/>
      <c r="N84" s="71"/>
    </row>
    <row r="85" spans="1:14" ht="12.95" customHeight="1">
      <c r="A85" s="57"/>
    </row>
  </sheetData>
  <mergeCells count="46">
    <mergeCell ref="B1:N1"/>
    <mergeCell ref="D37:K37"/>
    <mergeCell ref="B37:C37"/>
    <mergeCell ref="B3:N3"/>
    <mergeCell ref="B28:N28"/>
    <mergeCell ref="B23:N23"/>
    <mergeCell ref="B27:C27"/>
    <mergeCell ref="D14:K14"/>
    <mergeCell ref="B14:C14"/>
    <mergeCell ref="B15:N15"/>
    <mergeCell ref="B18:C18"/>
    <mergeCell ref="D18:K18"/>
    <mergeCell ref="D27:K27"/>
    <mergeCell ref="C57:K57"/>
    <mergeCell ref="C42:K42"/>
    <mergeCell ref="B19:N19"/>
    <mergeCell ref="B22:C22"/>
    <mergeCell ref="D22:K22"/>
    <mergeCell ref="D41:K41"/>
    <mergeCell ref="B41:C41"/>
    <mergeCell ref="B38:N38"/>
    <mergeCell ref="B43:N43"/>
    <mergeCell ref="B45:N45"/>
    <mergeCell ref="B54:N54"/>
    <mergeCell ref="B56:C56"/>
    <mergeCell ref="D56:K56"/>
    <mergeCell ref="D50:K50"/>
    <mergeCell ref="B50:C50"/>
    <mergeCell ref="B51:N51"/>
    <mergeCell ref="B53:C53"/>
    <mergeCell ref="D53:K53"/>
    <mergeCell ref="C81:K81"/>
    <mergeCell ref="B58:N58"/>
    <mergeCell ref="C80:K80"/>
    <mergeCell ref="B64:N64"/>
    <mergeCell ref="B68:C68"/>
    <mergeCell ref="D68:K68"/>
    <mergeCell ref="B69:N69"/>
    <mergeCell ref="B74:C74"/>
    <mergeCell ref="D74:K74"/>
    <mergeCell ref="B79:C79"/>
    <mergeCell ref="D79:K79"/>
    <mergeCell ref="B75:N75"/>
    <mergeCell ref="B60:N60"/>
    <mergeCell ref="B63:C63"/>
    <mergeCell ref="D63:K6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0"/>
  <sheetViews>
    <sheetView topLeftCell="A51" zoomScale="130" zoomScaleNormal="130" workbookViewId="0">
      <selection activeCell="K62" sqref="K62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8" t="s">
        <v>331</v>
      </c>
      <c r="B1" s="218"/>
      <c r="C1" s="218"/>
      <c r="D1" s="218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.6" customHeight="1">
      <c r="A3" s="215" t="s">
        <v>29</v>
      </c>
      <c r="B3" s="216"/>
      <c r="C3" s="216"/>
      <c r="D3" s="217"/>
    </row>
    <row r="4" spans="1:4" ht="12.6" customHeight="1">
      <c r="A4" s="99" t="s">
        <v>302</v>
      </c>
      <c r="B4" s="100" t="s">
        <v>301</v>
      </c>
      <c r="C4" s="93">
        <v>0.96</v>
      </c>
      <c r="D4" s="93">
        <v>0.96</v>
      </c>
    </row>
    <row r="5" spans="1:4" ht="12.6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.6" customHeight="1">
      <c r="A6" s="99" t="s">
        <v>267</v>
      </c>
      <c r="B6" s="100" t="s">
        <v>268</v>
      </c>
      <c r="C6" s="93">
        <v>0.32</v>
      </c>
      <c r="D6" s="93">
        <v>0.32</v>
      </c>
    </row>
    <row r="7" spans="1:4" ht="12.6" customHeight="1">
      <c r="A7" s="99" t="s">
        <v>227</v>
      </c>
      <c r="B7" s="100" t="s">
        <v>228</v>
      </c>
      <c r="C7" s="93">
        <v>1.35</v>
      </c>
      <c r="D7" s="93">
        <v>1.35</v>
      </c>
    </row>
    <row r="8" spans="1:4" ht="12.6" customHeight="1">
      <c r="A8" s="99" t="s">
        <v>248</v>
      </c>
      <c r="B8" s="100" t="s">
        <v>249</v>
      </c>
      <c r="C8" s="93">
        <v>1.75</v>
      </c>
      <c r="D8" s="93">
        <v>1.75</v>
      </c>
    </row>
    <row r="9" spans="1:4" ht="12.6" customHeight="1">
      <c r="A9" s="212" t="s">
        <v>91</v>
      </c>
      <c r="B9" s="213"/>
      <c r="C9" s="213"/>
      <c r="D9" s="214"/>
    </row>
    <row r="10" spans="1:4" ht="12.6" customHeight="1">
      <c r="A10" s="46" t="s">
        <v>163</v>
      </c>
      <c r="B10" s="58" t="s">
        <v>164</v>
      </c>
      <c r="C10" s="76">
        <v>0.86</v>
      </c>
      <c r="D10" s="76">
        <v>0.86</v>
      </c>
    </row>
    <row r="11" spans="1:4" ht="12.6" customHeight="1">
      <c r="A11" s="212" t="s">
        <v>81</v>
      </c>
      <c r="B11" s="213"/>
      <c r="C11" s="213"/>
      <c r="D11" s="214"/>
    </row>
    <row r="12" spans="1:4" ht="12.6" customHeight="1">
      <c r="A12" s="46" t="s">
        <v>93</v>
      </c>
      <c r="B12" s="58" t="s">
        <v>92</v>
      </c>
      <c r="C12" s="93">
        <v>7</v>
      </c>
      <c r="D12" s="93">
        <v>13</v>
      </c>
    </row>
    <row r="13" spans="1:4" ht="12.6" customHeight="1">
      <c r="A13" s="99" t="s">
        <v>225</v>
      </c>
      <c r="B13" s="100" t="s">
        <v>226</v>
      </c>
      <c r="C13" s="93">
        <v>0.69</v>
      </c>
      <c r="D13" s="93">
        <v>0.69</v>
      </c>
    </row>
    <row r="14" spans="1:4" ht="12.6" customHeight="1">
      <c r="A14" s="212" t="s">
        <v>82</v>
      </c>
      <c r="B14" s="213"/>
      <c r="C14" s="213"/>
      <c r="D14" s="214"/>
    </row>
    <row r="15" spans="1:4" ht="12.6" customHeight="1">
      <c r="A15" s="46" t="s">
        <v>106</v>
      </c>
      <c r="B15" s="58" t="s">
        <v>107</v>
      </c>
      <c r="C15" s="76">
        <v>1.94</v>
      </c>
      <c r="D15" s="76">
        <v>1.94</v>
      </c>
    </row>
    <row r="16" spans="1:4" ht="12.6" customHeight="1">
      <c r="A16" s="46" t="s">
        <v>94</v>
      </c>
      <c r="B16" s="58" t="s">
        <v>95</v>
      </c>
      <c r="C16" s="76">
        <v>5.04</v>
      </c>
      <c r="D16" s="76">
        <v>5.04</v>
      </c>
    </row>
    <row r="17" spans="1:4" ht="12.6" customHeight="1">
      <c r="A17" s="46" t="s">
        <v>208</v>
      </c>
      <c r="B17" s="58" t="s">
        <v>207</v>
      </c>
      <c r="C17" s="76">
        <v>2.12</v>
      </c>
      <c r="D17" s="116">
        <v>2.15</v>
      </c>
    </row>
    <row r="18" spans="1:4" ht="12.6" customHeight="1">
      <c r="A18" s="212" t="s">
        <v>31</v>
      </c>
      <c r="B18" s="213" t="s">
        <v>31</v>
      </c>
      <c r="C18" s="213"/>
      <c r="D18" s="214"/>
    </row>
    <row r="19" spans="1:4" ht="12.6" customHeight="1">
      <c r="A19" s="46" t="s">
        <v>148</v>
      </c>
      <c r="B19" s="58" t="s">
        <v>149</v>
      </c>
      <c r="C19" s="76">
        <v>108</v>
      </c>
      <c r="D19" s="76">
        <v>108</v>
      </c>
    </row>
    <row r="20" spans="1:4" ht="12.6" customHeight="1">
      <c r="A20" s="46" t="s">
        <v>199</v>
      </c>
      <c r="B20" s="58" t="s">
        <v>200</v>
      </c>
      <c r="C20" s="76">
        <v>13</v>
      </c>
      <c r="D20" s="76">
        <v>13</v>
      </c>
    </row>
    <row r="21" spans="1:4" ht="12.6" customHeight="1">
      <c r="A21" s="215" t="s">
        <v>83</v>
      </c>
      <c r="B21" s="216"/>
      <c r="C21" s="216"/>
      <c r="D21" s="217"/>
    </row>
    <row r="22" spans="1:4" ht="12.6" customHeight="1">
      <c r="A22" s="46" t="s">
        <v>132</v>
      </c>
      <c r="B22" s="58" t="s">
        <v>133</v>
      </c>
      <c r="C22" s="76">
        <v>2.11</v>
      </c>
      <c r="D22" s="76">
        <v>2.11</v>
      </c>
    </row>
    <row r="23" spans="1:4" ht="12.6" customHeight="1">
      <c r="A23" s="46" t="s">
        <v>265</v>
      </c>
      <c r="B23" s="58" t="s">
        <v>266</v>
      </c>
      <c r="C23" s="76">
        <v>11</v>
      </c>
      <c r="D23" s="76">
        <v>11</v>
      </c>
    </row>
    <row r="24" spans="1:4" ht="12.6" customHeight="1">
      <c r="A24" s="46" t="s">
        <v>187</v>
      </c>
      <c r="B24" s="58" t="s">
        <v>188</v>
      </c>
      <c r="C24" s="76">
        <v>5.99</v>
      </c>
      <c r="D24" s="76">
        <v>5.99</v>
      </c>
    </row>
    <row r="25" spans="1:4" ht="12.6" customHeight="1">
      <c r="A25" s="46" t="s">
        <v>293</v>
      </c>
      <c r="B25" s="58" t="s">
        <v>294</v>
      </c>
      <c r="C25" s="76">
        <v>4.7</v>
      </c>
      <c r="D25" s="76">
        <v>4.7</v>
      </c>
    </row>
    <row r="26" spans="1:4" ht="12.6" customHeight="1">
      <c r="A26" s="72" t="s">
        <v>41</v>
      </c>
      <c r="B26" s="72" t="s">
        <v>20</v>
      </c>
      <c r="C26" s="72" t="s">
        <v>90</v>
      </c>
      <c r="D26" s="72" t="s">
        <v>19</v>
      </c>
    </row>
    <row r="27" spans="1:4" ht="12.6" customHeight="1">
      <c r="A27" s="212" t="s">
        <v>29</v>
      </c>
      <c r="B27" s="213"/>
      <c r="C27" s="213"/>
      <c r="D27" s="214"/>
    </row>
    <row r="28" spans="1:4" ht="12.6" customHeight="1">
      <c r="A28" s="46" t="s">
        <v>177</v>
      </c>
      <c r="B28" s="58" t="s">
        <v>178</v>
      </c>
      <c r="C28" s="93">
        <v>7.0000000000000007E-2</v>
      </c>
      <c r="D28" s="93">
        <v>7.0000000000000007E-2</v>
      </c>
    </row>
    <row r="29" spans="1:4" ht="12.6" customHeight="1">
      <c r="A29" s="99" t="s">
        <v>195</v>
      </c>
      <c r="B29" s="100" t="s">
        <v>196</v>
      </c>
      <c r="C29" s="93">
        <v>0.2</v>
      </c>
      <c r="D29" s="93">
        <v>0.2</v>
      </c>
    </row>
    <row r="30" spans="1:4" ht="12.6" customHeight="1">
      <c r="A30" s="99" t="s">
        <v>193</v>
      </c>
      <c r="B30" s="100" t="s">
        <v>194</v>
      </c>
      <c r="C30" s="93">
        <v>0.27</v>
      </c>
      <c r="D30" s="93">
        <v>0.27</v>
      </c>
    </row>
    <row r="31" spans="1:4" ht="12.6" customHeight="1">
      <c r="A31" s="99" t="s">
        <v>278</v>
      </c>
      <c r="B31" s="100" t="s">
        <v>279</v>
      </c>
      <c r="C31" s="93">
        <v>1</v>
      </c>
      <c r="D31" s="93">
        <v>1</v>
      </c>
    </row>
    <row r="32" spans="1:4" ht="12.6" customHeight="1">
      <c r="A32" s="99" t="s">
        <v>244</v>
      </c>
      <c r="B32" s="100" t="s">
        <v>245</v>
      </c>
      <c r="C32" s="93">
        <v>1</v>
      </c>
      <c r="D32" s="93">
        <v>1</v>
      </c>
    </row>
    <row r="33" spans="1:4" ht="12.6" customHeight="1">
      <c r="A33" s="99" t="s">
        <v>229</v>
      </c>
      <c r="B33" s="100" t="s">
        <v>230</v>
      </c>
      <c r="C33" s="93">
        <v>1</v>
      </c>
      <c r="D33" s="93">
        <v>1</v>
      </c>
    </row>
    <row r="34" spans="1:4" ht="12.6" customHeight="1">
      <c r="A34" s="46" t="s">
        <v>242</v>
      </c>
      <c r="B34" s="58" t="s">
        <v>243</v>
      </c>
      <c r="C34" s="76">
        <v>0.11</v>
      </c>
      <c r="D34" s="93">
        <v>0.11</v>
      </c>
    </row>
    <row r="35" spans="1:4" ht="12.6" customHeight="1">
      <c r="A35" s="46" t="s">
        <v>244</v>
      </c>
      <c r="B35" s="58" t="s">
        <v>245</v>
      </c>
      <c r="C35" s="93">
        <v>1</v>
      </c>
      <c r="D35" s="93">
        <v>1</v>
      </c>
    </row>
    <row r="36" spans="1:4" ht="12.6" customHeight="1">
      <c r="A36" s="99" t="s">
        <v>234</v>
      </c>
      <c r="B36" s="100" t="s">
        <v>235</v>
      </c>
      <c r="C36" s="93">
        <v>1.01</v>
      </c>
      <c r="D36" s="93">
        <v>1.01</v>
      </c>
    </row>
    <row r="37" spans="1:4" ht="12.6" customHeight="1">
      <c r="A37" s="99" t="s">
        <v>183</v>
      </c>
      <c r="B37" s="100" t="s">
        <v>184</v>
      </c>
      <c r="C37" s="93">
        <v>1.05</v>
      </c>
      <c r="D37" s="93">
        <v>1.05</v>
      </c>
    </row>
    <row r="38" spans="1:4" ht="12.6" customHeight="1">
      <c r="A38" s="46" t="s">
        <v>156</v>
      </c>
      <c r="B38" s="58" t="s">
        <v>157</v>
      </c>
      <c r="C38" s="81">
        <v>1</v>
      </c>
      <c r="D38" s="84">
        <v>1</v>
      </c>
    </row>
    <row r="39" spans="1:4" ht="12.6" customHeight="1">
      <c r="A39" s="82" t="s">
        <v>150</v>
      </c>
      <c r="B39" s="83" t="s">
        <v>151</v>
      </c>
      <c r="C39" s="81">
        <v>1</v>
      </c>
      <c r="D39" s="81">
        <v>1</v>
      </c>
    </row>
    <row r="40" spans="1:4" ht="12.6" customHeight="1">
      <c r="A40" s="46" t="s">
        <v>134</v>
      </c>
      <c r="B40" s="58" t="s">
        <v>135</v>
      </c>
      <c r="C40" s="81">
        <v>0.75</v>
      </c>
      <c r="D40" s="81">
        <v>0.75</v>
      </c>
    </row>
    <row r="41" spans="1:4" ht="12.6" customHeight="1">
      <c r="A41" s="46" t="s">
        <v>96</v>
      </c>
      <c r="B41" s="58" t="s">
        <v>97</v>
      </c>
      <c r="C41" s="81">
        <v>0.94</v>
      </c>
      <c r="D41" s="81">
        <v>0.94</v>
      </c>
    </row>
    <row r="42" spans="1:4" ht="12.6" customHeight="1">
      <c r="A42" s="99" t="s">
        <v>263</v>
      </c>
      <c r="B42" s="100" t="s">
        <v>264</v>
      </c>
      <c r="C42" s="93">
        <v>0.85</v>
      </c>
      <c r="D42" s="116">
        <v>0.85</v>
      </c>
    </row>
    <row r="43" spans="1:4" ht="12.6" customHeight="1">
      <c r="A43" s="212"/>
      <c r="B43" s="213"/>
      <c r="C43" s="213"/>
      <c r="D43" s="214"/>
    </row>
    <row r="44" spans="1:4" ht="12.6" customHeight="1">
      <c r="A44" s="99" t="s">
        <v>282</v>
      </c>
      <c r="B44" s="100" t="s">
        <v>283</v>
      </c>
      <c r="C44" s="93">
        <v>0.82</v>
      </c>
      <c r="D44" s="116">
        <v>0.82</v>
      </c>
    </row>
    <row r="45" spans="1:4" ht="12.6" customHeight="1">
      <c r="A45" s="212" t="s">
        <v>125</v>
      </c>
      <c r="B45" s="213"/>
      <c r="C45" s="213"/>
      <c r="D45" s="214"/>
    </row>
    <row r="46" spans="1:4" ht="12.6" customHeight="1">
      <c r="A46" s="46" t="s">
        <v>166</v>
      </c>
      <c r="B46" s="58" t="s">
        <v>165</v>
      </c>
      <c r="C46" s="93">
        <v>0.68</v>
      </c>
      <c r="D46" s="93">
        <v>0.68</v>
      </c>
    </row>
    <row r="47" spans="1:4" ht="12.6" customHeight="1">
      <c r="A47" s="99" t="s">
        <v>269</v>
      </c>
      <c r="B47" s="100" t="s">
        <v>270</v>
      </c>
      <c r="C47" s="93">
        <v>1.26</v>
      </c>
      <c r="D47" s="93">
        <v>1.26</v>
      </c>
    </row>
    <row r="48" spans="1:4" ht="12.6" customHeight="1">
      <c r="A48" s="212" t="s">
        <v>81</v>
      </c>
      <c r="B48" s="213"/>
      <c r="C48" s="213"/>
      <c r="D48" s="214"/>
    </row>
    <row r="49" spans="1:4" ht="12.6" customHeight="1">
      <c r="A49" s="99" t="s">
        <v>33</v>
      </c>
      <c r="B49" s="100" t="s">
        <v>34</v>
      </c>
      <c r="C49" s="93">
        <v>1.66</v>
      </c>
      <c r="D49" s="93">
        <v>1.66</v>
      </c>
    </row>
    <row r="50" spans="1:4" ht="12.6" customHeight="1">
      <c r="A50" s="99" t="s">
        <v>219</v>
      </c>
      <c r="B50" s="100" t="s">
        <v>220</v>
      </c>
      <c r="C50" s="93">
        <v>1</v>
      </c>
      <c r="D50" s="93">
        <v>1</v>
      </c>
    </row>
    <row r="51" spans="1:4" ht="12.6" customHeight="1">
      <c r="A51" s="212" t="s">
        <v>82</v>
      </c>
      <c r="B51" s="213"/>
      <c r="C51" s="213"/>
      <c r="D51" s="214"/>
    </row>
    <row r="52" spans="1:4" ht="12.6" customHeight="1">
      <c r="A52" s="46" t="s">
        <v>85</v>
      </c>
      <c r="B52" s="58" t="s">
        <v>37</v>
      </c>
      <c r="C52" s="93">
        <v>1.1599999999999999</v>
      </c>
      <c r="D52" s="93">
        <v>1.1499999999999999</v>
      </c>
    </row>
    <row r="53" spans="1:4" ht="12.6" customHeight="1">
      <c r="A53" s="87" t="s">
        <v>172</v>
      </c>
      <c r="B53" s="88" t="s">
        <v>171</v>
      </c>
      <c r="C53" s="93">
        <v>3</v>
      </c>
      <c r="D53" s="93">
        <v>3</v>
      </c>
    </row>
    <row r="54" spans="1:4" ht="12.6" customHeight="1">
      <c r="A54" s="99" t="s">
        <v>204</v>
      </c>
      <c r="B54" s="100" t="s">
        <v>203</v>
      </c>
      <c r="C54" s="93">
        <v>100</v>
      </c>
      <c r="D54" s="93">
        <v>100</v>
      </c>
    </row>
    <row r="55" spans="1:4" ht="12.6" customHeight="1">
      <c r="A55" s="212" t="s">
        <v>31</v>
      </c>
      <c r="B55" s="213" t="s">
        <v>31</v>
      </c>
      <c r="C55" s="213"/>
      <c r="D55" s="214"/>
    </row>
    <row r="56" spans="1:4" ht="12.6" customHeight="1">
      <c r="A56" s="46" t="s">
        <v>201</v>
      </c>
      <c r="B56" s="58" t="s">
        <v>202</v>
      </c>
      <c r="C56" s="76">
        <v>25.99</v>
      </c>
      <c r="D56" s="76">
        <v>25.99</v>
      </c>
    </row>
    <row r="57" spans="1:4" ht="12.6" customHeight="1">
      <c r="A57" s="72" t="s">
        <v>41</v>
      </c>
      <c r="B57" s="72" t="s">
        <v>20</v>
      </c>
      <c r="C57" s="72" t="s">
        <v>90</v>
      </c>
      <c r="D57" s="72" t="s">
        <v>19</v>
      </c>
    </row>
    <row r="58" spans="1:4" ht="12.6" customHeight="1">
      <c r="A58" s="212" t="s">
        <v>29</v>
      </c>
      <c r="B58" s="213"/>
      <c r="C58" s="213"/>
      <c r="D58" s="214"/>
    </row>
    <row r="59" spans="1:4" ht="12.6" customHeight="1">
      <c r="A59" s="99" t="s">
        <v>309</v>
      </c>
      <c r="B59" s="100" t="s">
        <v>310</v>
      </c>
      <c r="C59" s="93">
        <v>0.05</v>
      </c>
      <c r="D59" s="93">
        <v>0.05</v>
      </c>
    </row>
    <row r="60" spans="1:4" ht="12.6" customHeight="1">
      <c r="A60" s="99" t="s">
        <v>311</v>
      </c>
      <c r="B60" s="100" t="s">
        <v>312</v>
      </c>
      <c r="C60" s="93">
        <v>0.16</v>
      </c>
      <c r="D60" s="93">
        <v>0.16</v>
      </c>
    </row>
    <row r="61" spans="1:4" ht="12.6" customHeight="1">
      <c r="A61" s="99" t="s">
        <v>313</v>
      </c>
      <c r="B61" s="100" t="s">
        <v>314</v>
      </c>
      <c r="C61" s="93">
        <v>1</v>
      </c>
      <c r="D61" s="93">
        <v>1</v>
      </c>
    </row>
    <row r="62" spans="1:4" ht="12.6" customHeight="1">
      <c r="A62" s="99" t="s">
        <v>315</v>
      </c>
      <c r="B62" s="100" t="s">
        <v>316</v>
      </c>
      <c r="C62" s="93">
        <v>1</v>
      </c>
      <c r="D62" s="93">
        <v>1</v>
      </c>
    </row>
    <row r="63" spans="1:4" ht="12.6" customHeight="1">
      <c r="A63" s="212" t="s">
        <v>81</v>
      </c>
      <c r="B63" s="213"/>
      <c r="C63" s="213"/>
      <c r="D63" s="214"/>
    </row>
    <row r="64" spans="1:4" ht="12.6" customHeight="1">
      <c r="A64" s="87" t="s">
        <v>138</v>
      </c>
      <c r="B64" s="88" t="s">
        <v>139</v>
      </c>
      <c r="C64" s="93">
        <v>1.2</v>
      </c>
      <c r="D64" s="93">
        <v>1.2</v>
      </c>
    </row>
    <row r="65" spans="1:4" ht="12.6" customHeight="1">
      <c r="A65" s="87" t="s">
        <v>84</v>
      </c>
      <c r="B65" s="88" t="s">
        <v>42</v>
      </c>
      <c r="C65" s="93">
        <v>1.37</v>
      </c>
      <c r="D65" s="93">
        <v>1.37</v>
      </c>
    </row>
    <row r="66" spans="1:4" ht="12.6" customHeight="1">
      <c r="A66" s="215" t="s">
        <v>82</v>
      </c>
      <c r="B66" s="216"/>
      <c r="C66" s="216"/>
      <c r="D66" s="217"/>
    </row>
    <row r="67" spans="1:4" ht="12.6" customHeight="1">
      <c r="A67" s="87" t="s">
        <v>98</v>
      </c>
      <c r="B67" s="88" t="s">
        <v>99</v>
      </c>
      <c r="C67" s="93">
        <v>1.35</v>
      </c>
      <c r="D67" s="93">
        <v>1.35</v>
      </c>
    </row>
    <row r="68" spans="1:4" ht="12.6" customHeight="1">
      <c r="A68" s="87" t="s">
        <v>169</v>
      </c>
      <c r="B68" s="88" t="s">
        <v>170</v>
      </c>
      <c r="C68" s="93">
        <v>1.37</v>
      </c>
      <c r="D68" s="93">
        <v>1.37</v>
      </c>
    </row>
    <row r="69" spans="1:4" ht="12.95" customHeight="1"/>
    <row r="70" spans="1:4" ht="12.95" customHeight="1"/>
  </sheetData>
  <mergeCells count="16">
    <mergeCell ref="A9:D9"/>
    <mergeCell ref="A58:D58"/>
    <mergeCell ref="A1:D1"/>
    <mergeCell ref="A3:D3"/>
    <mergeCell ref="A21:D21"/>
    <mergeCell ref="A27:D27"/>
    <mergeCell ref="A14:D14"/>
    <mergeCell ref="A11:D11"/>
    <mergeCell ref="A18:D18"/>
    <mergeCell ref="A43:D43"/>
    <mergeCell ref="A45:D45"/>
    <mergeCell ref="A66:D66"/>
    <mergeCell ref="A51:D51"/>
    <mergeCell ref="A48:D48"/>
    <mergeCell ref="A63:D63"/>
    <mergeCell ref="A55:D55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3"/>
  <sheetViews>
    <sheetView zoomScale="115" zoomScaleNormal="115" workbookViewId="0">
      <selection activeCell="I10" sqref="I10"/>
    </sheetView>
  </sheetViews>
  <sheetFormatPr defaultRowHeight="15.75"/>
  <cols>
    <col min="1" max="1" width="11.28515625" style="118" customWidth="1"/>
    <col min="2" max="2" width="35.140625" style="118" customWidth="1"/>
    <col min="3" max="3" width="8.7109375" style="125" customWidth="1"/>
    <col min="4" max="4" width="22.140625" style="150" customWidth="1"/>
    <col min="5" max="5" width="19.28515625" style="151" customWidth="1"/>
    <col min="6" max="6" width="17.7109375" style="151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25" t="s">
        <v>0</v>
      </c>
      <c r="C1" s="225"/>
      <c r="D1" s="225"/>
      <c r="E1" s="225"/>
      <c r="F1" s="120"/>
      <c r="H1" s="121"/>
      <c r="I1" s="121"/>
    </row>
    <row r="2" spans="1:9" ht="18">
      <c r="B2" s="225" t="s">
        <v>336</v>
      </c>
      <c r="C2" s="225"/>
      <c r="D2" s="225"/>
      <c r="E2" s="225"/>
      <c r="F2" s="225"/>
      <c r="H2" s="121"/>
      <c r="I2" s="121"/>
    </row>
    <row r="3" spans="1:9" ht="18">
      <c r="B3" s="119" t="s">
        <v>337</v>
      </c>
      <c r="C3" s="122"/>
      <c r="D3" s="123"/>
      <c r="E3" s="120"/>
      <c r="F3" s="120"/>
      <c r="H3" s="121"/>
      <c r="I3" s="121"/>
    </row>
    <row r="4" spans="1:9" ht="18">
      <c r="B4" s="119"/>
      <c r="C4" s="122"/>
      <c r="D4" s="123"/>
      <c r="E4" s="120"/>
      <c r="F4" s="120"/>
      <c r="H4" s="121"/>
      <c r="I4" s="121"/>
    </row>
    <row r="5" spans="1:9" ht="18">
      <c r="B5" s="119"/>
      <c r="C5" s="122"/>
      <c r="D5" s="123"/>
      <c r="E5" s="120"/>
      <c r="F5" s="120"/>
      <c r="H5" s="121"/>
      <c r="I5" s="121"/>
    </row>
    <row r="6" spans="1:9" ht="17.100000000000001" customHeight="1">
      <c r="B6" s="226" t="s">
        <v>338</v>
      </c>
      <c r="C6" s="227"/>
      <c r="D6" s="227"/>
      <c r="E6" s="124"/>
      <c r="F6" s="124"/>
      <c r="H6" s="121"/>
      <c r="I6" s="121"/>
    </row>
    <row r="7" spans="1:9" ht="26.25" customHeight="1">
      <c r="A7" s="141"/>
      <c r="B7" s="145" t="s">
        <v>41</v>
      </c>
      <c r="C7" s="146" t="s">
        <v>20</v>
      </c>
      <c r="D7" s="147" t="s">
        <v>339</v>
      </c>
      <c r="E7" s="148" t="s">
        <v>340</v>
      </c>
      <c r="F7" s="148" t="s">
        <v>341</v>
      </c>
    </row>
    <row r="8" spans="1:9" ht="17.100000000000001" customHeight="1">
      <c r="B8" s="228" t="s">
        <v>29</v>
      </c>
      <c r="C8" s="229"/>
      <c r="D8" s="229"/>
      <c r="E8" s="229"/>
      <c r="F8" s="230"/>
    </row>
    <row r="9" spans="1:9" ht="17.100000000000001" customHeight="1">
      <c r="A9" s="125"/>
      <c r="B9" s="126" t="s">
        <v>271</v>
      </c>
      <c r="C9" s="126" t="s">
        <v>272</v>
      </c>
      <c r="D9" s="127">
        <v>1</v>
      </c>
      <c r="E9" s="128">
        <v>55000</v>
      </c>
      <c r="F9" s="128">
        <v>18150</v>
      </c>
    </row>
    <row r="10" spans="1:9" ht="17.100000000000001" customHeight="1">
      <c r="A10" s="125"/>
      <c r="B10" s="126" t="s">
        <v>342</v>
      </c>
      <c r="C10" s="126" t="s">
        <v>162</v>
      </c>
      <c r="D10" s="127">
        <v>6</v>
      </c>
      <c r="E10" s="128">
        <v>2000000</v>
      </c>
      <c r="F10" s="128">
        <v>4200000</v>
      </c>
    </row>
    <row r="11" spans="1:9" ht="17.100000000000001" customHeight="1">
      <c r="A11" s="125"/>
      <c r="B11" s="129" t="s">
        <v>343</v>
      </c>
      <c r="C11" s="130"/>
      <c r="D11" s="127">
        <f>SUM(D9:D10)</f>
        <v>7</v>
      </c>
      <c r="E11" s="128">
        <f>SUM(E9:E10)</f>
        <v>2055000</v>
      </c>
      <c r="F11" s="128">
        <f>SUM(F9:F10)</f>
        <v>4218150</v>
      </c>
    </row>
    <row r="12" spans="1:9">
      <c r="A12" s="125"/>
      <c r="B12" s="231" t="s">
        <v>40</v>
      </c>
      <c r="C12" s="232"/>
      <c r="D12" s="127">
        <f>D11</f>
        <v>7</v>
      </c>
      <c r="E12" s="128">
        <f>E11</f>
        <v>2055000</v>
      </c>
      <c r="F12" s="128">
        <f>F11</f>
        <v>4218150</v>
      </c>
    </row>
    <row r="13" spans="1:9">
      <c r="A13" s="125"/>
      <c r="B13" s="131"/>
      <c r="C13" s="131"/>
      <c r="D13" s="132"/>
      <c r="E13" s="133"/>
      <c r="F13" s="133"/>
    </row>
    <row r="14" spans="1:9">
      <c r="A14" s="125"/>
      <c r="B14" s="125"/>
      <c r="D14" s="134"/>
      <c r="E14" s="135"/>
      <c r="F14" s="135"/>
    </row>
    <row r="15" spans="1:9" ht="18.75">
      <c r="A15" s="125"/>
      <c r="B15" s="136" t="s">
        <v>344</v>
      </c>
      <c r="C15" s="137"/>
      <c r="D15" s="138"/>
      <c r="E15" s="139"/>
      <c r="F15" s="140"/>
    </row>
    <row r="16" spans="1:9" ht="26.25" customHeight="1">
      <c r="A16" s="141"/>
      <c r="B16" s="145" t="s">
        <v>41</v>
      </c>
      <c r="C16" s="146" t="s">
        <v>20</v>
      </c>
      <c r="D16" s="147" t="s">
        <v>339</v>
      </c>
      <c r="E16" s="148" t="s">
        <v>340</v>
      </c>
      <c r="F16" s="148" t="s">
        <v>341</v>
      </c>
    </row>
    <row r="17" spans="1:6">
      <c r="A17" s="141"/>
      <c r="B17" s="222" t="s">
        <v>30</v>
      </c>
      <c r="C17" s="223"/>
      <c r="D17" s="223"/>
      <c r="E17" s="223"/>
      <c r="F17" s="224"/>
    </row>
    <row r="18" spans="1:6">
      <c r="A18" s="141"/>
      <c r="B18" s="142" t="s">
        <v>345</v>
      </c>
      <c r="C18" s="142" t="s">
        <v>182</v>
      </c>
      <c r="D18" s="127">
        <v>32</v>
      </c>
      <c r="E18" s="142">
        <v>1443685</v>
      </c>
      <c r="F18" s="142">
        <v>22738247.359999999</v>
      </c>
    </row>
    <row r="19" spans="1:6">
      <c r="A19" s="141"/>
      <c r="B19" s="143" t="s">
        <v>346</v>
      </c>
      <c r="C19" s="144"/>
      <c r="D19" s="127">
        <f>SUM(D18)</f>
        <v>32</v>
      </c>
      <c r="E19" s="142">
        <f>SUM(E18)</f>
        <v>1443685</v>
      </c>
      <c r="F19" s="142">
        <f>SUM(F18)</f>
        <v>22738247.359999999</v>
      </c>
    </row>
    <row r="20" spans="1:6">
      <c r="A20" s="141"/>
      <c r="B20" s="219" t="s">
        <v>40</v>
      </c>
      <c r="C20" s="220"/>
      <c r="D20" s="127">
        <f>D19</f>
        <v>32</v>
      </c>
      <c r="E20" s="142">
        <f>E19</f>
        <v>1443685</v>
      </c>
      <c r="F20" s="142">
        <f>F19</f>
        <v>22738247.359999999</v>
      </c>
    </row>
    <row r="21" spans="1:6">
      <c r="A21" s="141"/>
      <c r="B21" s="141"/>
      <c r="C21" s="141"/>
      <c r="D21" s="134"/>
      <c r="E21" s="135"/>
      <c r="F21" s="135"/>
    </row>
    <row r="22" spans="1:6" ht="18.75">
      <c r="A22" s="141"/>
      <c r="B22" s="221" t="s">
        <v>347</v>
      </c>
      <c r="C22" s="221"/>
      <c r="D22" s="221"/>
      <c r="E22" s="221"/>
      <c r="F22" s="221"/>
    </row>
    <row r="23" spans="1:6" ht="26.25" customHeight="1">
      <c r="A23" s="141"/>
      <c r="B23" s="145" t="s">
        <v>41</v>
      </c>
      <c r="C23" s="146" t="s">
        <v>20</v>
      </c>
      <c r="D23" s="147" t="s">
        <v>348</v>
      </c>
      <c r="E23" s="148" t="s">
        <v>349</v>
      </c>
      <c r="F23" s="148" t="s">
        <v>350</v>
      </c>
    </row>
    <row r="24" spans="1:6">
      <c r="A24" s="141"/>
      <c r="B24" s="222" t="s">
        <v>91</v>
      </c>
      <c r="C24" s="223"/>
      <c r="D24" s="223"/>
      <c r="E24" s="223"/>
      <c r="F24" s="224"/>
    </row>
    <row r="25" spans="1:6">
      <c r="A25" s="141"/>
      <c r="B25" s="142" t="s">
        <v>299</v>
      </c>
      <c r="C25" s="142" t="s">
        <v>300</v>
      </c>
      <c r="D25" s="127">
        <v>2</v>
      </c>
      <c r="E25" s="142">
        <v>95078</v>
      </c>
      <c r="F25" s="142">
        <v>475390</v>
      </c>
    </row>
    <row r="26" spans="1:6">
      <c r="A26" s="141"/>
      <c r="B26" s="142" t="s">
        <v>351</v>
      </c>
      <c r="C26" s="142"/>
      <c r="D26" s="127">
        <f>SUM(D25)</f>
        <v>2</v>
      </c>
      <c r="E26" s="142">
        <f>SUM(E25)</f>
        <v>95078</v>
      </c>
      <c r="F26" s="142">
        <f>SUM(F25)</f>
        <v>475390</v>
      </c>
    </row>
    <row r="27" spans="1:6">
      <c r="A27" s="141"/>
      <c r="B27" s="219" t="s">
        <v>40</v>
      </c>
      <c r="C27" s="220"/>
      <c r="D27" s="127">
        <f>D26</f>
        <v>2</v>
      </c>
      <c r="E27" s="142">
        <f>E26</f>
        <v>95078</v>
      </c>
      <c r="F27" s="142">
        <f>F26</f>
        <v>475390</v>
      </c>
    </row>
    <row r="28" spans="1:6">
      <c r="A28" s="149"/>
      <c r="B28" s="149"/>
      <c r="C28" s="141"/>
    </row>
    <row r="29" spans="1:6">
      <c r="A29" s="149"/>
      <c r="B29" s="149"/>
      <c r="C29" s="141"/>
    </row>
    <row r="30" spans="1:6">
      <c r="A30" s="149"/>
      <c r="B30" s="149"/>
      <c r="C30" s="141"/>
    </row>
    <row r="31" spans="1:6">
      <c r="A31" s="149"/>
      <c r="B31" s="149"/>
      <c r="C31" s="141"/>
    </row>
    <row r="32" spans="1:6">
      <c r="A32" s="149"/>
      <c r="B32" s="149"/>
      <c r="C32" s="141"/>
    </row>
    <row r="33" spans="1:3">
      <c r="A33" s="149"/>
      <c r="B33" s="149"/>
      <c r="C33" s="141"/>
    </row>
  </sheetData>
  <mergeCells count="10">
    <mergeCell ref="B20:C20"/>
    <mergeCell ref="B22:F22"/>
    <mergeCell ref="B24:F24"/>
    <mergeCell ref="B27:C27"/>
    <mergeCell ref="B1:E1"/>
    <mergeCell ref="B2:F2"/>
    <mergeCell ref="B6:D6"/>
    <mergeCell ref="B8:F8"/>
    <mergeCell ref="B12:C12"/>
    <mergeCell ref="B17:F17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topLeftCell="A7" zoomScale="120" zoomScaleNormal="120" workbookViewId="0">
      <selection activeCell="N11" sqref="N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5" t="s">
        <v>0</v>
      </c>
      <c r="C1" s="256"/>
      <c r="D1" s="257"/>
      <c r="E1" s="6"/>
      <c r="F1" s="10"/>
      <c r="G1" s="10"/>
      <c r="H1" s="10"/>
      <c r="I1" s="10"/>
    </row>
    <row r="2" spans="2:9" ht="9" customHeight="1">
      <c r="B2" s="258"/>
      <c r="C2" s="259"/>
      <c r="D2" s="260"/>
      <c r="E2" s="6"/>
      <c r="F2" s="10"/>
      <c r="G2" s="10"/>
      <c r="H2" s="10"/>
      <c r="I2" s="10"/>
    </row>
    <row r="3" spans="2:9" ht="18" customHeight="1">
      <c r="B3" s="90" t="s">
        <v>329</v>
      </c>
      <c r="C3" s="6"/>
      <c r="D3" s="6"/>
      <c r="E3" s="6"/>
      <c r="F3" s="6"/>
      <c r="G3" s="6"/>
      <c r="H3" s="6"/>
      <c r="I3" s="6"/>
    </row>
    <row r="4" spans="2:9" s="6" customFormat="1" ht="18" customHeight="1"/>
    <row r="5" spans="2:9" ht="18" customHeight="1">
      <c r="B5" s="267" t="s">
        <v>330</v>
      </c>
      <c r="C5" s="268"/>
      <c r="D5" s="268"/>
      <c r="E5" s="268"/>
      <c r="F5" s="268"/>
      <c r="G5" s="268"/>
      <c r="H5" s="268"/>
      <c r="I5" s="269"/>
    </row>
    <row r="6" spans="2:9" ht="43.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70" t="s">
        <v>29</v>
      </c>
      <c r="C7" s="271"/>
      <c r="D7" s="271"/>
      <c r="E7" s="271"/>
      <c r="F7" s="271"/>
      <c r="G7" s="271"/>
      <c r="H7" s="271"/>
      <c r="I7" s="272"/>
    </row>
    <row r="8" spans="2:9" ht="18" customHeight="1">
      <c r="B8" s="108" t="s">
        <v>197</v>
      </c>
      <c r="C8" s="109" t="s">
        <v>198</v>
      </c>
      <c r="D8" s="110">
        <v>0.14000000000000001</v>
      </c>
      <c r="E8" s="110">
        <v>0.14000000000000001</v>
      </c>
      <c r="F8" s="110">
        <v>0.14000000000000001</v>
      </c>
      <c r="G8" s="98">
        <v>2</v>
      </c>
      <c r="H8" s="98">
        <v>1100000</v>
      </c>
      <c r="I8" s="98">
        <v>154000</v>
      </c>
    </row>
    <row r="9" spans="2:9" ht="18" customHeight="1">
      <c r="B9" s="111" t="s">
        <v>325</v>
      </c>
      <c r="C9" s="240"/>
      <c r="D9" s="246"/>
      <c r="E9" s="246"/>
      <c r="F9" s="273"/>
      <c r="G9" s="112">
        <f>SUM(G8)</f>
        <v>2</v>
      </c>
      <c r="H9" s="112">
        <f>SUM(H8)</f>
        <v>1100000</v>
      </c>
      <c r="I9" s="112">
        <f>SUM(I8)</f>
        <v>154000</v>
      </c>
    </row>
    <row r="10" spans="2:9" ht="18" customHeight="1">
      <c r="B10" s="113" t="s">
        <v>326</v>
      </c>
      <c r="C10" s="274"/>
      <c r="D10" s="275"/>
      <c r="E10" s="275"/>
      <c r="F10" s="276"/>
      <c r="G10" s="114">
        <f>G9</f>
        <v>2</v>
      </c>
      <c r="H10" s="114">
        <f t="shared" ref="H10:I10" si="0">H9</f>
        <v>1100000</v>
      </c>
      <c r="I10" s="114">
        <f t="shared" si="0"/>
        <v>154000</v>
      </c>
    </row>
    <row r="11" spans="2:9" ht="30.75" customHeight="1">
      <c r="B11" s="264" t="s">
        <v>109</v>
      </c>
      <c r="C11" s="265"/>
      <c r="D11" s="265"/>
      <c r="E11" s="265"/>
      <c r="F11" s="265"/>
      <c r="G11" s="265"/>
      <c r="H11" s="265"/>
      <c r="I11" s="265"/>
    </row>
    <row r="12" spans="2:9" ht="15.95" customHeight="1">
      <c r="B12" s="261" t="s">
        <v>15</v>
      </c>
      <c r="C12" s="262"/>
      <c r="D12" s="263"/>
      <c r="E12" s="261" t="s">
        <v>20</v>
      </c>
      <c r="F12" s="263"/>
      <c r="G12" s="266" t="s">
        <v>43</v>
      </c>
      <c r="H12" s="262"/>
      <c r="I12" s="263"/>
    </row>
    <row r="13" spans="2:9" ht="11.1" customHeight="1">
      <c r="B13" s="247" t="s">
        <v>29</v>
      </c>
      <c r="C13" s="204"/>
      <c r="D13" s="204"/>
      <c r="E13" s="204"/>
      <c r="F13" s="204"/>
      <c r="G13" s="204"/>
      <c r="H13" s="204"/>
      <c r="I13" s="248"/>
    </row>
    <row r="14" spans="2:9" ht="11.1" customHeight="1">
      <c r="B14" s="236" t="s">
        <v>215</v>
      </c>
      <c r="C14" s="239" t="s">
        <v>216</v>
      </c>
      <c r="D14" s="238"/>
      <c r="E14" s="240" t="s">
        <v>216</v>
      </c>
      <c r="F14" s="241"/>
      <c r="G14" s="240">
        <v>3</v>
      </c>
      <c r="H14" s="242"/>
      <c r="I14" s="241"/>
    </row>
    <row r="15" spans="2:9" ht="11.1" customHeight="1">
      <c r="B15" s="247" t="s">
        <v>82</v>
      </c>
      <c r="C15" s="204"/>
      <c r="D15" s="204"/>
      <c r="E15" s="204"/>
      <c r="F15" s="204"/>
      <c r="G15" s="204"/>
      <c r="H15" s="204"/>
      <c r="I15" s="248"/>
    </row>
    <row r="16" spans="2:9" ht="11.1" customHeight="1">
      <c r="B16" s="236" t="s">
        <v>275</v>
      </c>
      <c r="C16" s="239"/>
      <c r="D16" s="238"/>
      <c r="E16" s="240" t="s">
        <v>160</v>
      </c>
      <c r="F16" s="241"/>
      <c r="G16" s="240">
        <v>2</v>
      </c>
      <c r="H16" s="242"/>
      <c r="I16" s="241"/>
    </row>
    <row r="17" spans="2:9" ht="11.1" customHeight="1">
      <c r="B17" s="243" t="s">
        <v>71</v>
      </c>
      <c r="C17" s="244"/>
      <c r="D17" s="244"/>
      <c r="E17" s="244"/>
      <c r="F17" s="244"/>
      <c r="G17" s="244"/>
      <c r="H17" s="244"/>
      <c r="I17" s="245"/>
    </row>
    <row r="18" spans="2:9" ht="11.1" customHeight="1">
      <c r="B18" s="236" t="s">
        <v>287</v>
      </c>
      <c r="C18" s="237"/>
      <c r="D18" s="238"/>
      <c r="E18" s="240" t="s">
        <v>288</v>
      </c>
      <c r="F18" s="241"/>
      <c r="G18" s="240">
        <v>1</v>
      </c>
      <c r="H18" s="246"/>
      <c r="I18" s="241"/>
    </row>
    <row r="19" spans="2:9" ht="11.1" customHeight="1">
      <c r="B19" s="236" t="s">
        <v>100</v>
      </c>
      <c r="C19" s="237"/>
      <c r="D19" s="238"/>
      <c r="E19" s="240" t="s">
        <v>101</v>
      </c>
      <c r="F19" s="241"/>
      <c r="G19" s="240">
        <v>25</v>
      </c>
      <c r="H19" s="246"/>
      <c r="I19" s="241"/>
    </row>
    <row r="20" spans="2:9" ht="11.1" customHeight="1">
      <c r="B20" s="236" t="s">
        <v>167</v>
      </c>
      <c r="C20" s="237"/>
      <c r="D20" s="238"/>
      <c r="E20" s="240" t="s">
        <v>168</v>
      </c>
      <c r="F20" s="241"/>
      <c r="G20" s="240">
        <v>10</v>
      </c>
      <c r="H20" s="246"/>
      <c r="I20" s="241"/>
    </row>
    <row r="21" spans="2:9" ht="11.1" customHeight="1">
      <c r="B21" s="249" t="s">
        <v>104</v>
      </c>
      <c r="C21" s="250"/>
      <c r="D21" s="251"/>
      <c r="E21" s="252" t="s">
        <v>105</v>
      </c>
      <c r="F21" s="253"/>
      <c r="G21" s="252">
        <v>1</v>
      </c>
      <c r="H21" s="254"/>
      <c r="I21" s="253"/>
    </row>
    <row r="22" spans="2:9" ht="11.1" customHeight="1">
      <c r="B22" s="249" t="s">
        <v>114</v>
      </c>
      <c r="C22" s="250"/>
      <c r="D22" s="251"/>
      <c r="E22" s="252" t="s">
        <v>115</v>
      </c>
      <c r="F22" s="253"/>
      <c r="G22" s="252" t="s">
        <v>70</v>
      </c>
      <c r="H22" s="254"/>
      <c r="I22" s="253"/>
    </row>
    <row r="23" spans="2:9" ht="11.1" customHeight="1">
      <c r="B23" s="233" t="s">
        <v>260</v>
      </c>
      <c r="C23" s="234"/>
      <c r="D23" s="234"/>
      <c r="E23" s="234"/>
      <c r="F23" s="234"/>
      <c r="G23" s="234"/>
      <c r="H23" s="234"/>
      <c r="I23" s="235"/>
    </row>
    <row r="24" spans="2:9" ht="11.1" customHeight="1">
      <c r="B24" s="236" t="s">
        <v>261</v>
      </c>
      <c r="C24" s="237"/>
      <c r="D24" s="238"/>
      <c r="E24" s="240" t="s">
        <v>262</v>
      </c>
      <c r="F24" s="241"/>
      <c r="G24" s="240" t="s">
        <v>70</v>
      </c>
      <c r="H24" s="246"/>
      <c r="I24" s="241"/>
    </row>
    <row r="25" spans="2:9" ht="11.1" customHeight="1">
      <c r="B25" s="233" t="s">
        <v>91</v>
      </c>
      <c r="C25" s="234"/>
      <c r="D25" s="234"/>
      <c r="E25" s="234"/>
      <c r="F25" s="234"/>
      <c r="G25" s="234"/>
      <c r="H25" s="234"/>
      <c r="I25" s="235"/>
    </row>
    <row r="26" spans="2:9" ht="11.1" customHeight="1">
      <c r="B26" s="236" t="s">
        <v>236</v>
      </c>
      <c r="C26" s="237"/>
      <c r="D26" s="238"/>
      <c r="E26" s="240" t="s">
        <v>237</v>
      </c>
      <c r="F26" s="241"/>
      <c r="G26" s="240" t="s">
        <v>70</v>
      </c>
      <c r="H26" s="246"/>
      <c r="I26" s="241"/>
    </row>
    <row r="27" spans="2:9" ht="11.1" customHeight="1">
      <c r="B27" s="236" t="s">
        <v>217</v>
      </c>
      <c r="C27" s="237"/>
      <c r="D27" s="238"/>
      <c r="E27" s="240" t="s">
        <v>218</v>
      </c>
      <c r="F27" s="241"/>
      <c r="G27" s="240" t="s">
        <v>70</v>
      </c>
      <c r="H27" s="246"/>
      <c r="I27" s="241"/>
    </row>
    <row r="28" spans="2:9" ht="11.1" customHeight="1">
      <c r="B28" s="236" t="s">
        <v>211</v>
      </c>
      <c r="C28" s="237"/>
      <c r="D28" s="238"/>
      <c r="E28" s="240" t="s">
        <v>212</v>
      </c>
      <c r="F28" s="241"/>
      <c r="G28" s="240" t="s">
        <v>70</v>
      </c>
      <c r="H28" s="246"/>
      <c r="I28" s="241"/>
    </row>
    <row r="29" spans="2:9" ht="11.1" customHeight="1">
      <c r="B29" s="236" t="s">
        <v>191</v>
      </c>
      <c r="C29" s="237"/>
      <c r="D29" s="238"/>
      <c r="E29" s="240" t="s">
        <v>192</v>
      </c>
      <c r="F29" s="241"/>
      <c r="G29" s="240">
        <v>1</v>
      </c>
      <c r="H29" s="246"/>
      <c r="I29" s="241"/>
    </row>
    <row r="30" spans="2:9" ht="11.1" customHeight="1">
      <c r="B30" s="278" t="s">
        <v>158</v>
      </c>
      <c r="C30" s="237"/>
      <c r="D30" s="279"/>
      <c r="E30" s="277" t="s">
        <v>159</v>
      </c>
      <c r="F30" s="273"/>
      <c r="G30" s="277" t="s">
        <v>70</v>
      </c>
      <c r="H30" s="246"/>
      <c r="I30" s="273"/>
    </row>
    <row r="31" spans="2:9" ht="11.1" customHeight="1">
      <c r="B31" s="278" t="s">
        <v>141</v>
      </c>
      <c r="C31" s="237"/>
      <c r="D31" s="279"/>
      <c r="E31" s="277" t="s">
        <v>140</v>
      </c>
      <c r="F31" s="273"/>
      <c r="G31" s="277">
        <v>0.5</v>
      </c>
      <c r="H31" s="246"/>
      <c r="I31" s="273"/>
    </row>
    <row r="32" spans="2:9" ht="11.1" customHeight="1">
      <c r="B32" s="249" t="s">
        <v>144</v>
      </c>
      <c r="C32" s="250"/>
      <c r="D32" s="251"/>
      <c r="E32" s="280" t="s">
        <v>145</v>
      </c>
      <c r="F32" s="280"/>
      <c r="G32" s="252" t="s">
        <v>70</v>
      </c>
      <c r="H32" s="254"/>
      <c r="I32" s="253"/>
    </row>
    <row r="33" spans="2:9" ht="11.1" customHeight="1">
      <c r="B33" s="249" t="s">
        <v>103</v>
      </c>
      <c r="C33" s="250"/>
      <c r="D33" s="251"/>
      <c r="E33" s="252" t="s">
        <v>102</v>
      </c>
      <c r="F33" s="253"/>
      <c r="G33" s="252" t="s">
        <v>70</v>
      </c>
      <c r="H33" s="254"/>
      <c r="I33" s="253"/>
    </row>
    <row r="34" spans="2:9" ht="11.1" customHeight="1">
      <c r="B34" s="249" t="s">
        <v>250</v>
      </c>
      <c r="C34" s="250"/>
      <c r="D34" s="251"/>
      <c r="E34" s="252" t="s">
        <v>253</v>
      </c>
      <c r="F34" s="253"/>
      <c r="G34" s="252" t="s">
        <v>70</v>
      </c>
      <c r="H34" s="254"/>
      <c r="I34" s="253"/>
    </row>
    <row r="35" spans="2:9" ht="11.1" customHeight="1">
      <c r="B35" s="249" t="s">
        <v>252</v>
      </c>
      <c r="C35" s="250"/>
      <c r="D35" s="251"/>
      <c r="E35" s="252" t="s">
        <v>254</v>
      </c>
      <c r="F35" s="253"/>
      <c r="G35" s="252" t="s">
        <v>70</v>
      </c>
      <c r="H35" s="254"/>
      <c r="I35" s="253"/>
    </row>
    <row r="36" spans="2:9" ht="11.1" customHeight="1">
      <c r="B36" s="249" t="s">
        <v>251</v>
      </c>
      <c r="C36" s="250"/>
      <c r="D36" s="251"/>
      <c r="E36" s="252" t="s">
        <v>255</v>
      </c>
      <c r="F36" s="253"/>
      <c r="G36" s="252" t="s">
        <v>70</v>
      </c>
      <c r="H36" s="254"/>
      <c r="I36" s="253"/>
    </row>
    <row r="37" spans="2:9" ht="11.1" customHeight="1">
      <c r="B37" s="249" t="s">
        <v>259</v>
      </c>
      <c r="C37" s="250"/>
      <c r="D37" s="251"/>
      <c r="E37" s="252" t="s">
        <v>258</v>
      </c>
      <c r="F37" s="253"/>
      <c r="G37" s="252"/>
      <c r="H37" s="254"/>
      <c r="I37" s="253"/>
    </row>
  </sheetData>
  <mergeCells count="74">
    <mergeCell ref="B27:D27"/>
    <mergeCell ref="E27:F27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G30:I30"/>
    <mergeCell ref="E29:F29"/>
    <mergeCell ref="G29:I29"/>
    <mergeCell ref="B31:D31"/>
    <mergeCell ref="E31:F31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G27:I27"/>
    <mergeCell ref="B22:D22"/>
    <mergeCell ref="E24:F24"/>
    <mergeCell ref="G24:I24"/>
    <mergeCell ref="B20:D20"/>
    <mergeCell ref="E20:F20"/>
    <mergeCell ref="G20:I20"/>
    <mergeCell ref="B21:D21"/>
    <mergeCell ref="B26:D26"/>
    <mergeCell ref="E26:F26"/>
    <mergeCell ref="G26:I26"/>
    <mergeCell ref="E22:F22"/>
    <mergeCell ref="E21:F21"/>
    <mergeCell ref="G21:I21"/>
    <mergeCell ref="B25:I25"/>
    <mergeCell ref="G22:I22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B23:I23"/>
    <mergeCell ref="B24:D24"/>
    <mergeCell ref="B14:D14"/>
    <mergeCell ref="E14:F14"/>
    <mergeCell ref="G14:I14"/>
    <mergeCell ref="B19:D19"/>
    <mergeCell ref="E19:F19"/>
    <mergeCell ref="B17:I17"/>
    <mergeCell ref="G19:I19"/>
    <mergeCell ref="B15:I15"/>
    <mergeCell ref="B16:D16"/>
    <mergeCell ref="E16:F16"/>
    <mergeCell ref="G16:I16"/>
    <mergeCell ref="B18:D18"/>
    <mergeCell ref="E18:F18"/>
    <mergeCell ref="G18:I1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1" t="s">
        <v>0</v>
      </c>
      <c r="C1" s="281"/>
      <c r="D1" s="5"/>
      <c r="E1" s="5"/>
      <c r="F1" s="5"/>
    </row>
    <row r="2" spans="1:6" ht="27.95" customHeight="1">
      <c r="A2" s="4"/>
      <c r="B2" s="282" t="s">
        <v>329</v>
      </c>
      <c r="C2" s="282"/>
      <c r="D2" s="282"/>
      <c r="E2" s="282"/>
      <c r="F2" s="282"/>
    </row>
    <row r="3" spans="1:6" ht="42.75" customHeight="1">
      <c r="B3" s="267" t="s">
        <v>44</v>
      </c>
      <c r="C3" s="268"/>
      <c r="D3" s="268"/>
      <c r="E3" s="268"/>
      <c r="F3" s="268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2026-09-07T10:55:01Z</cp:lastPrinted>
  <dcterms:created xsi:type="dcterms:W3CDTF">2024-09-12T06:50:39Z</dcterms:created>
  <dcterms:modified xsi:type="dcterms:W3CDTF">2026-09-07T11:18:33Z</dcterms:modified>
</cp:coreProperties>
</file>